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Tony Sinke\Desktop\New Order Forms\"/>
    </mc:Choice>
  </mc:AlternateContent>
  <xr:revisionPtr revIDLastSave="0" documentId="13_ncr:1_{4B270932-3B44-428A-8BF3-109D2B49B964}" xr6:coauthVersionLast="46" xr6:coauthVersionMax="46" xr10:uidLastSave="{00000000-0000-0000-0000-000000000000}"/>
  <workbookProtection workbookPassword="C080" lockStructure="1"/>
  <bookViews>
    <workbookView xWindow="28680" yWindow="-120" windowWidth="38640" windowHeight="21240" xr2:uid="{00000000-000D-0000-FFFF-FFFF00000000}"/>
  </bookViews>
  <sheets>
    <sheet name="Veri Shades" sheetId="1" r:id="rId1"/>
    <sheet name="Corner WS" sheetId="2" r:id="rId2"/>
    <sheet name="Bay WS" sheetId="3" r:id="rId3"/>
  </sheets>
  <definedNames>
    <definedName name="ACTNAM">'Corner WS'!$V$27:$V$28</definedName>
    <definedName name="Allowance">'Veri Shades'!$AK$8:$AK$9</definedName>
    <definedName name="BatteryMotorStack">'Veri Shades'!$BY$8:$BY$10</definedName>
    <definedName name="BlindType">'Corner WS'!$S$27</definedName>
    <definedName name="ButtThru">'Corner WS'!$W$27:$W$28</definedName>
    <definedName name="Classic_S_Face_Fit_Bracket">'Veri Shades'!$DA$8:$DA$10</definedName>
    <definedName name="Cube_Track_Colour">'Veri Shades'!$AN$8:$AN$12</definedName>
    <definedName name="CubeStandardFaceFitBracketOptions">'Veri Shades'!$CJ$8:$CJ$9</definedName>
    <definedName name="CubeStandardRecessBracketOptions">'Veri Shades'!$CK$8:$CK$9</definedName>
    <definedName name="Decorative_Track_Colour">'Veri Shades'!$AO$8:$AO$11</definedName>
    <definedName name="Extension_Bracket">'Veri Shades'!$AX$8:$AX$9</definedName>
    <definedName name="Extension_Bracket_NA">'Veri Shades'!$AZ$8</definedName>
    <definedName name="Extension_Bracket_Quantity">'Veri Shades'!$BA$8:$BA$27</definedName>
    <definedName name="Fabric_Colour">'Veri Shades'!$AH$8:$AH$13</definedName>
    <definedName name="Fabric_Colour_Alpine">'Veri Shades'!$CA$8:$CA$13</definedName>
    <definedName name="Fabric_Colour_Autumn">'Veri Shades'!$BO$8:$BO$13</definedName>
    <definedName name="Fabric_Colour_Classic">'Veri Shades'!$BI$8:$BI$14</definedName>
    <definedName name="Fabric_Colour_Classic_S">'Veri Shades'!$BJ$8:$BJ$14</definedName>
    <definedName name="Fabric_Colour_Eclipse">'Veri Shades'!$CG$8:$CG$13</definedName>
    <definedName name="Fabric_Colour_Luxury">'Veri Shades'!$CF$8:$CF$15</definedName>
    <definedName name="Fabric_Colour_Luxury_S">'Veri Shades'!$DC$8:$DC$15</definedName>
    <definedName name="Fabric_Colour_Mist">'Veri Shades'!$BN$8:$BN$14</definedName>
    <definedName name="Fabric_Colour_Net">'Veri Shades'!$BM$8:$BM$13</definedName>
    <definedName name="Fabric_Colour_Privacy">'Veri Shades'!$BK$8:$BK$12</definedName>
    <definedName name="Fabric_Colour_Standard">'Veri Shades'!$BL$8:$BL$13</definedName>
    <definedName name="Fabric_Type">'Veri Shades'!$AG$8:$AG$15</definedName>
    <definedName name="FabricCurtainSheer">'Veri Shades'!$AB$8</definedName>
    <definedName name="FACE">'Corner WS'!$X$27</definedName>
    <definedName name="FaceRecess">'Corner WS'!$U$27:$U$28</definedName>
    <definedName name="Fitting">'Veri Shades'!$AJ$8:$AJ$9</definedName>
    <definedName name="HardwiredMotorSTack">'Veri Shades'!$DB$8:$DB$10</definedName>
    <definedName name="LHRHCorner">'Corner WS'!$T$27:$T$28</definedName>
    <definedName name="MotorColour">'Veri Shades'!$BW$8</definedName>
    <definedName name="Mounting_Bracket">'Veri Shades'!$CE$8:$CE$9</definedName>
    <definedName name="Pelmet_Colour">'Veri Shades'!$AW$8:$AW$10</definedName>
    <definedName name="_xlnm.Print_Area" localSheetId="1">'Corner WS'!$A$1:$J$57</definedName>
    <definedName name="_xlnm.Print_Area" localSheetId="0">'Veri Shades'!$A$1:$Q$57</definedName>
    <definedName name="RECESS">'Corner WS'!$Y$27:$Y$28</definedName>
    <definedName name="Stack">'Veri Shades'!$AS$8:$AS$11</definedName>
    <definedName name="Standard_Track_Colour">'Veri Shades'!$BG$8:$BG$12</definedName>
    <definedName name="StandardTrackBracketOptions">'Veri Shades'!$CI$8</definedName>
    <definedName name="Track_Finial_NA">'Veri Shades'!$AQ$8</definedName>
    <definedName name="Track_Finial_Option">'Veri Shades'!$AR$8:$AR$9</definedName>
    <definedName name="Track_Type">'Veri Shades'!$AL$8:$AL$14</definedName>
    <definedName name="Universal_Pelmet">'Veri Shades'!$AT$8:$AT$9</definedName>
    <definedName name="Universal_Pelmet_Colour_NA">'Veri Shades'!$AV$8</definedName>
    <definedName name="Veri_Curtains">'Veri Shades'!$AD$8:$AD$13</definedName>
    <definedName name="Veri_Shades_Blinds_Product_Type">'Veri Shades'!$AF$8:$AF$10</definedName>
    <definedName name="Veri_Sheers">'Veri Shades'!$AE$8:$AE$12</definedName>
    <definedName name="Veri_Track_Colour">'Veri Shades'!$BS$8</definedName>
    <definedName name="VeriTrackStack">'Veri Shades'!$CB$8:$CB$10</definedName>
    <definedName name="Window_Type">'Veri Shades'!$AI$8:$AI$16</definedName>
  </definedNames>
  <calcPr calcId="191029"/>
</workbook>
</file>

<file path=xl/calcChain.xml><?xml version="1.0" encoding="utf-8"?>
<calcChain xmlns="http://schemas.openxmlformats.org/spreadsheetml/2006/main">
  <c r="AA9" i="1" l="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54" i="1" s="1"/>
  <c r="AC49" i="1"/>
  <c r="AC50" i="1"/>
  <c r="AC8" i="1"/>
  <c r="AC56" i="1" s="1"/>
  <c r="AC51" i="1"/>
  <c r="AC57" i="1" s="1"/>
  <c r="AC53" i="1"/>
  <c r="AC55" i="1"/>
  <c r="AC52" i="1"/>
  <c r="DG17" i="1" l="1"/>
  <c r="DG29" i="1"/>
  <c r="DG41" i="1"/>
  <c r="DG53" i="1"/>
  <c r="DH9" i="1"/>
  <c r="DG9" i="1" s="1"/>
  <c r="DH10" i="1"/>
  <c r="DG10" i="1" s="1"/>
  <c r="DH11" i="1"/>
  <c r="DG11" i="1" s="1"/>
  <c r="DH12" i="1"/>
  <c r="DG12" i="1" s="1"/>
  <c r="DH13" i="1"/>
  <c r="DG13" i="1" s="1"/>
  <c r="DH14" i="1"/>
  <c r="DG14" i="1" s="1"/>
  <c r="DH15" i="1"/>
  <c r="DG15" i="1" s="1"/>
  <c r="DH16" i="1"/>
  <c r="DG16" i="1" s="1"/>
  <c r="DH17" i="1"/>
  <c r="DH18" i="1"/>
  <c r="DG18" i="1" s="1"/>
  <c r="DH19" i="1"/>
  <c r="DG19" i="1" s="1"/>
  <c r="DH20" i="1"/>
  <c r="DG20" i="1" s="1"/>
  <c r="DH21" i="1"/>
  <c r="DG21" i="1" s="1"/>
  <c r="DH22" i="1"/>
  <c r="DG22" i="1" s="1"/>
  <c r="DH23" i="1"/>
  <c r="DG23" i="1" s="1"/>
  <c r="DH24" i="1"/>
  <c r="DG24" i="1" s="1"/>
  <c r="DH25" i="1"/>
  <c r="DG25" i="1" s="1"/>
  <c r="DH26" i="1"/>
  <c r="DG26" i="1" s="1"/>
  <c r="DH27" i="1"/>
  <c r="DG27" i="1" s="1"/>
  <c r="DH28" i="1"/>
  <c r="DG28" i="1" s="1"/>
  <c r="DH29" i="1"/>
  <c r="DH30" i="1"/>
  <c r="DG30" i="1" s="1"/>
  <c r="DH31" i="1"/>
  <c r="DG31" i="1" s="1"/>
  <c r="DH32" i="1"/>
  <c r="DG32" i="1" s="1"/>
  <c r="DH33" i="1"/>
  <c r="DG33" i="1" s="1"/>
  <c r="DH34" i="1"/>
  <c r="DG34" i="1" s="1"/>
  <c r="DH35" i="1"/>
  <c r="DG35" i="1" s="1"/>
  <c r="DH36" i="1"/>
  <c r="DG36" i="1" s="1"/>
  <c r="DH37" i="1"/>
  <c r="DG37" i="1" s="1"/>
  <c r="DH38" i="1"/>
  <c r="DG38" i="1" s="1"/>
  <c r="DH39" i="1"/>
  <c r="DG39" i="1" s="1"/>
  <c r="DH40" i="1"/>
  <c r="DG40" i="1" s="1"/>
  <c r="DH41" i="1"/>
  <c r="DH42" i="1"/>
  <c r="DG42" i="1" s="1"/>
  <c r="DH43" i="1"/>
  <c r="DG43" i="1" s="1"/>
  <c r="DH44" i="1"/>
  <c r="DG44" i="1" s="1"/>
  <c r="DH45" i="1"/>
  <c r="DG45" i="1" s="1"/>
  <c r="DH46" i="1"/>
  <c r="DG46" i="1" s="1"/>
  <c r="DH47" i="1"/>
  <c r="DG47" i="1" s="1"/>
  <c r="DH48" i="1"/>
  <c r="DG48" i="1" s="1"/>
  <c r="DH49" i="1"/>
  <c r="DG49" i="1" s="1"/>
  <c r="DH50" i="1"/>
  <c r="DG50" i="1" s="1"/>
  <c r="DH51" i="1"/>
  <c r="DG51" i="1" s="1"/>
  <c r="DH52" i="1"/>
  <c r="DG52" i="1" s="1"/>
  <c r="DH53" i="1"/>
  <c r="DH54" i="1"/>
  <c r="DG54" i="1" s="1"/>
  <c r="DH55" i="1"/>
  <c r="DG55" i="1" s="1"/>
  <c r="DH56" i="1"/>
  <c r="DG56" i="1" s="1"/>
  <c r="DH57" i="1"/>
  <c r="DG57" i="1" s="1"/>
  <c r="DH8" i="1"/>
  <c r="DG8" i="1" s="1"/>
  <c r="DK20" i="1"/>
  <c r="DK32" i="1"/>
  <c r="DK44" i="1"/>
  <c r="DK56" i="1"/>
  <c r="DF9" i="1"/>
  <c r="DF10" i="1"/>
  <c r="DK10" i="1" s="1"/>
  <c r="DF11" i="1"/>
  <c r="DK11" i="1" s="1"/>
  <c r="DF12" i="1"/>
  <c r="DK12" i="1" s="1"/>
  <c r="DF13" i="1"/>
  <c r="DK13" i="1" s="1"/>
  <c r="DF14" i="1"/>
  <c r="DK14" i="1" s="1"/>
  <c r="DF15" i="1"/>
  <c r="DK15" i="1" s="1"/>
  <c r="DF16" i="1"/>
  <c r="DK16" i="1" s="1"/>
  <c r="DF17" i="1"/>
  <c r="DK17" i="1" s="1"/>
  <c r="DF18" i="1"/>
  <c r="DK18" i="1" s="1"/>
  <c r="DF19" i="1"/>
  <c r="DK19" i="1" s="1"/>
  <c r="DF20" i="1"/>
  <c r="DF21" i="1"/>
  <c r="DK21" i="1" s="1"/>
  <c r="DF22" i="1"/>
  <c r="DK22" i="1" s="1"/>
  <c r="DF23" i="1"/>
  <c r="DK23" i="1" s="1"/>
  <c r="DF24" i="1"/>
  <c r="DK24" i="1" s="1"/>
  <c r="DF25" i="1"/>
  <c r="DK25" i="1" s="1"/>
  <c r="DF26" i="1"/>
  <c r="DK26" i="1" s="1"/>
  <c r="DF27" i="1"/>
  <c r="DK27" i="1" s="1"/>
  <c r="DF28" i="1"/>
  <c r="DK28" i="1" s="1"/>
  <c r="DF29" i="1"/>
  <c r="DK29" i="1" s="1"/>
  <c r="DF30" i="1"/>
  <c r="DK30" i="1" s="1"/>
  <c r="DF31" i="1"/>
  <c r="DK31" i="1" s="1"/>
  <c r="DF32" i="1"/>
  <c r="DF33" i="1"/>
  <c r="DK33" i="1" s="1"/>
  <c r="DF34" i="1"/>
  <c r="DK34" i="1" s="1"/>
  <c r="DF35" i="1"/>
  <c r="DK35" i="1" s="1"/>
  <c r="DF36" i="1"/>
  <c r="DK36" i="1" s="1"/>
  <c r="DF37" i="1"/>
  <c r="DK37" i="1" s="1"/>
  <c r="DF38" i="1"/>
  <c r="DK38" i="1" s="1"/>
  <c r="DF39" i="1"/>
  <c r="DK39" i="1" s="1"/>
  <c r="DF40" i="1"/>
  <c r="DK40" i="1" s="1"/>
  <c r="DF41" i="1"/>
  <c r="DK41" i="1" s="1"/>
  <c r="DF42" i="1"/>
  <c r="DK42" i="1" s="1"/>
  <c r="DF43" i="1"/>
  <c r="DK43" i="1" s="1"/>
  <c r="DF44" i="1"/>
  <c r="DF45" i="1"/>
  <c r="DK45" i="1" s="1"/>
  <c r="DF46" i="1"/>
  <c r="DK46" i="1" s="1"/>
  <c r="DF47" i="1"/>
  <c r="DK47" i="1" s="1"/>
  <c r="DF48" i="1"/>
  <c r="DK48" i="1" s="1"/>
  <c r="DF49" i="1"/>
  <c r="DK49" i="1" s="1"/>
  <c r="DF50" i="1"/>
  <c r="DK50" i="1" s="1"/>
  <c r="DF51" i="1"/>
  <c r="DK51" i="1" s="1"/>
  <c r="DF52" i="1"/>
  <c r="DK52" i="1" s="1"/>
  <c r="DF53" i="1"/>
  <c r="DK53" i="1" s="1"/>
  <c r="DF54" i="1"/>
  <c r="DK54" i="1" s="1"/>
  <c r="DF55" i="1"/>
  <c r="DK55" i="1" s="1"/>
  <c r="DF56" i="1"/>
  <c r="DF57" i="1"/>
  <c r="DK57" i="1" s="1"/>
  <c r="DF8" i="1"/>
  <c r="DK9" i="1" l="1"/>
  <c r="DK8" i="1"/>
  <c r="CX9" i="1"/>
  <c r="CY9" i="1" s="1"/>
  <c r="CX10" i="1"/>
  <c r="CY10" i="1" s="1"/>
  <c r="CX11" i="1"/>
  <c r="CY11" i="1" s="1"/>
  <c r="CX12" i="1"/>
  <c r="CY12" i="1" s="1"/>
  <c r="CX13" i="1"/>
  <c r="CY13" i="1" s="1"/>
  <c r="CX14" i="1"/>
  <c r="CY14" i="1" s="1"/>
  <c r="CX15" i="1"/>
  <c r="CY15" i="1" s="1"/>
  <c r="CX16" i="1"/>
  <c r="CY16" i="1" s="1"/>
  <c r="CX17" i="1"/>
  <c r="CY17" i="1" s="1"/>
  <c r="CX18" i="1"/>
  <c r="CY18" i="1" s="1"/>
  <c r="CX19" i="1"/>
  <c r="CY19" i="1" s="1"/>
  <c r="CX20" i="1"/>
  <c r="CY20" i="1" s="1"/>
  <c r="CX21" i="1"/>
  <c r="CX22" i="1"/>
  <c r="CY22" i="1" s="1"/>
  <c r="CX23" i="1"/>
  <c r="CY23" i="1" s="1"/>
  <c r="CX24" i="1"/>
  <c r="CY24" i="1" s="1"/>
  <c r="CX25" i="1"/>
  <c r="CY25" i="1" s="1"/>
  <c r="CX26" i="1"/>
  <c r="CX27" i="1"/>
  <c r="CY27" i="1" s="1"/>
  <c r="CX28" i="1"/>
  <c r="CY28" i="1" s="1"/>
  <c r="CX29" i="1"/>
  <c r="CY29" i="1" s="1"/>
  <c r="CX30" i="1"/>
  <c r="CY30" i="1" s="1"/>
  <c r="CX31" i="1"/>
  <c r="CY31" i="1" s="1"/>
  <c r="CX32" i="1"/>
  <c r="CY32" i="1" s="1"/>
  <c r="CX33" i="1"/>
  <c r="CY33" i="1" s="1"/>
  <c r="CX34" i="1"/>
  <c r="CY34" i="1" s="1"/>
  <c r="CX35" i="1"/>
  <c r="CY35" i="1" s="1"/>
  <c r="CX36" i="1"/>
  <c r="CY36" i="1" s="1"/>
  <c r="CX37" i="1"/>
  <c r="CY37" i="1" s="1"/>
  <c r="CX38" i="1"/>
  <c r="CY38" i="1" s="1"/>
  <c r="CX39" i="1"/>
  <c r="CX40" i="1"/>
  <c r="CY40" i="1" s="1"/>
  <c r="CX41" i="1"/>
  <c r="CY41" i="1" s="1"/>
  <c r="CX42" i="1"/>
  <c r="CY42" i="1" s="1"/>
  <c r="CX43" i="1"/>
  <c r="CY43" i="1" s="1"/>
  <c r="CX44" i="1"/>
  <c r="CY44" i="1" s="1"/>
  <c r="CX45" i="1"/>
  <c r="CX46" i="1"/>
  <c r="CY46" i="1" s="1"/>
  <c r="CX47" i="1"/>
  <c r="CY47" i="1" s="1"/>
  <c r="CX48" i="1"/>
  <c r="CY48" i="1" s="1"/>
  <c r="CX49" i="1"/>
  <c r="CX50" i="1"/>
  <c r="CY50" i="1" s="1"/>
  <c r="CX51" i="1"/>
  <c r="CY51" i="1" s="1"/>
  <c r="CX52" i="1"/>
  <c r="CY52" i="1" s="1"/>
  <c r="CX53" i="1"/>
  <c r="CY53" i="1" s="1"/>
  <c r="CX54" i="1"/>
  <c r="CY54" i="1" s="1"/>
  <c r="CX55" i="1"/>
  <c r="CY55" i="1" s="1"/>
  <c r="CX56" i="1"/>
  <c r="CY56" i="1" s="1"/>
  <c r="CX57" i="1"/>
  <c r="CY57" i="1" s="1"/>
  <c r="CX8" i="1"/>
  <c r="CY8" i="1" s="1"/>
  <c r="CQ9" i="1"/>
  <c r="CR9" i="1"/>
  <c r="CQ10" i="1"/>
  <c r="CR10" i="1"/>
  <c r="CQ11" i="1"/>
  <c r="CR11" i="1"/>
  <c r="CS11" i="1" s="1"/>
  <c r="CQ12" i="1"/>
  <c r="CR12" i="1"/>
  <c r="CQ13" i="1"/>
  <c r="CR13" i="1"/>
  <c r="CQ14" i="1"/>
  <c r="CR14" i="1"/>
  <c r="CQ15" i="1"/>
  <c r="CR15" i="1"/>
  <c r="CQ16" i="1"/>
  <c r="CR16" i="1"/>
  <c r="CQ17" i="1"/>
  <c r="CR17" i="1"/>
  <c r="CQ18" i="1"/>
  <c r="CR18" i="1"/>
  <c r="CQ19" i="1"/>
  <c r="CR19" i="1"/>
  <c r="CQ20" i="1"/>
  <c r="CR20" i="1"/>
  <c r="CQ21" i="1"/>
  <c r="CR21" i="1"/>
  <c r="CQ22" i="1"/>
  <c r="CR22" i="1"/>
  <c r="CQ23" i="1"/>
  <c r="CR23" i="1"/>
  <c r="CQ24" i="1"/>
  <c r="CR24" i="1"/>
  <c r="CQ25" i="1"/>
  <c r="CR25" i="1"/>
  <c r="CQ26" i="1"/>
  <c r="CR26" i="1"/>
  <c r="CQ27" i="1"/>
  <c r="CR27" i="1"/>
  <c r="CQ28" i="1"/>
  <c r="CR28" i="1"/>
  <c r="CQ29" i="1"/>
  <c r="CR29" i="1"/>
  <c r="CQ30" i="1"/>
  <c r="CR30" i="1"/>
  <c r="CQ31" i="1"/>
  <c r="CR31" i="1"/>
  <c r="CQ32" i="1"/>
  <c r="CR32" i="1"/>
  <c r="CQ33" i="1"/>
  <c r="CR33" i="1"/>
  <c r="CQ34" i="1"/>
  <c r="CR34" i="1"/>
  <c r="CQ35" i="1"/>
  <c r="CR35" i="1"/>
  <c r="CQ36" i="1"/>
  <c r="CR36" i="1"/>
  <c r="CQ37" i="1"/>
  <c r="CR37" i="1"/>
  <c r="CQ38" i="1"/>
  <c r="CR38" i="1"/>
  <c r="CQ39" i="1"/>
  <c r="CR39" i="1"/>
  <c r="CQ40" i="1"/>
  <c r="CR40" i="1"/>
  <c r="CQ41" i="1"/>
  <c r="CR41" i="1"/>
  <c r="CQ42" i="1"/>
  <c r="CR42" i="1"/>
  <c r="CQ43" i="1"/>
  <c r="CR43" i="1"/>
  <c r="CQ44" i="1"/>
  <c r="CR44" i="1"/>
  <c r="CQ45" i="1"/>
  <c r="CR45" i="1"/>
  <c r="CQ46" i="1"/>
  <c r="CR46" i="1"/>
  <c r="CQ47" i="1"/>
  <c r="CR47" i="1"/>
  <c r="CQ48" i="1"/>
  <c r="CR48" i="1"/>
  <c r="CQ49" i="1"/>
  <c r="CR49" i="1"/>
  <c r="CQ50" i="1"/>
  <c r="CR50" i="1"/>
  <c r="CQ51" i="1"/>
  <c r="CS51" i="1" s="1"/>
  <c r="CR51" i="1"/>
  <c r="CQ52" i="1"/>
  <c r="CR52" i="1"/>
  <c r="CQ53" i="1"/>
  <c r="CR53" i="1"/>
  <c r="CQ54" i="1"/>
  <c r="CR54" i="1"/>
  <c r="CQ55" i="1"/>
  <c r="CR55" i="1"/>
  <c r="CQ56" i="1"/>
  <c r="CR56" i="1"/>
  <c r="CQ57" i="1"/>
  <c r="CS57" i="1" s="1"/>
  <c r="CR57" i="1"/>
  <c r="CQ8" i="1"/>
  <c r="CO14" i="1"/>
  <c r="CO13" i="1"/>
  <c r="CO12" i="1"/>
  <c r="CO11" i="1"/>
  <c r="CO8" i="1"/>
  <c r="BV14" i="1"/>
  <c r="BV13" i="1"/>
  <c r="BV12" i="1"/>
  <c r="BR9" i="1"/>
  <c r="CL9" i="1" s="1"/>
  <c r="BR10" i="1"/>
  <c r="CL10" i="1" s="1"/>
  <c r="BR11" i="1"/>
  <c r="CL11" i="1" s="1"/>
  <c r="BR12" i="1"/>
  <c r="CL12" i="1" s="1"/>
  <c r="BR13" i="1"/>
  <c r="CL13" i="1" s="1"/>
  <c r="BR14" i="1"/>
  <c r="CL14" i="1" s="1"/>
  <c r="BR15" i="1"/>
  <c r="CL15" i="1" s="1"/>
  <c r="BR16" i="1"/>
  <c r="CL16" i="1" s="1"/>
  <c r="BR17" i="1"/>
  <c r="CL17" i="1" s="1"/>
  <c r="BR18" i="1"/>
  <c r="CL18" i="1" s="1"/>
  <c r="BR19" i="1"/>
  <c r="CL19" i="1" s="1"/>
  <c r="BR20" i="1"/>
  <c r="CL20" i="1" s="1"/>
  <c r="BR21" i="1"/>
  <c r="CL21" i="1" s="1"/>
  <c r="BR22" i="1"/>
  <c r="CL22" i="1" s="1"/>
  <c r="BR23" i="1"/>
  <c r="CL23" i="1" s="1"/>
  <c r="BR24" i="1"/>
  <c r="CL24" i="1" s="1"/>
  <c r="BR25" i="1"/>
  <c r="CL25" i="1" s="1"/>
  <c r="BR26" i="1"/>
  <c r="CL26" i="1" s="1"/>
  <c r="BR27" i="1"/>
  <c r="CL27" i="1" s="1"/>
  <c r="BR28" i="1"/>
  <c r="CL28" i="1" s="1"/>
  <c r="BR29" i="1"/>
  <c r="CL29" i="1" s="1"/>
  <c r="BR30" i="1"/>
  <c r="CL30" i="1" s="1"/>
  <c r="BR31" i="1"/>
  <c r="CL31" i="1" s="1"/>
  <c r="BR32" i="1"/>
  <c r="CL32" i="1" s="1"/>
  <c r="BR33" i="1"/>
  <c r="CL33" i="1" s="1"/>
  <c r="BR34" i="1"/>
  <c r="CL34" i="1" s="1"/>
  <c r="BR35" i="1"/>
  <c r="CL35" i="1" s="1"/>
  <c r="BR36" i="1"/>
  <c r="CL36" i="1" s="1"/>
  <c r="BR37" i="1"/>
  <c r="CL37" i="1" s="1"/>
  <c r="BR38" i="1"/>
  <c r="CL38" i="1" s="1"/>
  <c r="BR39" i="1"/>
  <c r="CL39" i="1" s="1"/>
  <c r="BR40" i="1"/>
  <c r="CL40" i="1" s="1"/>
  <c r="BR41" i="1"/>
  <c r="CL41" i="1" s="1"/>
  <c r="BR42" i="1"/>
  <c r="CL42" i="1" s="1"/>
  <c r="BR43" i="1"/>
  <c r="CL43" i="1" s="1"/>
  <c r="BR44" i="1"/>
  <c r="CL44" i="1" s="1"/>
  <c r="BR45" i="1"/>
  <c r="CL45" i="1" s="1"/>
  <c r="BR46" i="1"/>
  <c r="CL46" i="1" s="1"/>
  <c r="BR47" i="1"/>
  <c r="CL47" i="1" s="1"/>
  <c r="BR48" i="1"/>
  <c r="CL48" i="1" s="1"/>
  <c r="BR49" i="1"/>
  <c r="CL49" i="1" s="1"/>
  <c r="BR50" i="1"/>
  <c r="CL50" i="1" s="1"/>
  <c r="BR51" i="1"/>
  <c r="CL51" i="1" s="1"/>
  <c r="BR52" i="1"/>
  <c r="CL52" i="1" s="1"/>
  <c r="BR53" i="1"/>
  <c r="CL53" i="1" s="1"/>
  <c r="BR54" i="1"/>
  <c r="CL54" i="1" s="1"/>
  <c r="BR55" i="1"/>
  <c r="CL55" i="1" s="1"/>
  <c r="BR56" i="1"/>
  <c r="CL56" i="1" s="1"/>
  <c r="BR57" i="1"/>
  <c r="CL57" i="1" s="1"/>
  <c r="BR8" i="1"/>
  <c r="CL8" i="1" s="1"/>
  <c r="BQ18" i="1"/>
  <c r="CY21" i="1"/>
  <c r="CY39" i="1"/>
  <c r="CY45" i="1"/>
  <c r="CY49" i="1"/>
  <c r="BU14" i="1"/>
  <c r="CY26" i="1"/>
  <c r="BQ17" i="1"/>
  <c r="BQ16" i="1"/>
  <c r="BQ15" i="1"/>
  <c r="CS33" i="1" l="1"/>
  <c r="CS44" i="1"/>
  <c r="CS32" i="1"/>
  <c r="CS12" i="1"/>
  <c r="CS53" i="1"/>
  <c r="CS29" i="1"/>
  <c r="CS23" i="1"/>
  <c r="CS21" i="1"/>
  <c r="CS19" i="1"/>
  <c r="CS24" i="1"/>
  <c r="CS43" i="1"/>
  <c r="CS40" i="1"/>
  <c r="CS16" i="1"/>
  <c r="CS55" i="1"/>
  <c r="CS52" i="1"/>
  <c r="CS48" i="1"/>
  <c r="CS20" i="1"/>
  <c r="CS31" i="1"/>
  <c r="CS42" i="1"/>
  <c r="CS36" i="1"/>
  <c r="CS47" i="1"/>
  <c r="CS35" i="1"/>
  <c r="CS45" i="1"/>
  <c r="CS56" i="1"/>
  <c r="CS50" i="1"/>
  <c r="CS39" i="1"/>
  <c r="CS28" i="1"/>
  <c r="CS38" i="1"/>
  <c r="CS27" i="1"/>
  <c r="CS37" i="1"/>
  <c r="CS26" i="1"/>
  <c r="CS10" i="1"/>
  <c r="CS18" i="1"/>
  <c r="CS15" i="1"/>
  <c r="CS9" i="1"/>
  <c r="CS34" i="1"/>
  <c r="CS14" i="1"/>
  <c r="CS17" i="1"/>
  <c r="CS41" i="1"/>
  <c r="CS22" i="1"/>
  <c r="CS54" i="1"/>
  <c r="CS49" i="1"/>
  <c r="CS30" i="1"/>
  <c r="CS25" i="1"/>
  <c r="CS46" i="1"/>
  <c r="CS13" i="1"/>
  <c r="CY58" i="1"/>
  <c r="F5" i="1" s="1"/>
  <c r="CR8" i="1"/>
  <c r="CS8" i="1" s="1"/>
  <c r="CU56" i="1" l="1"/>
  <c r="CT56" i="1"/>
  <c r="CU36" i="1"/>
  <c r="CT36" i="1"/>
  <c r="CU44" i="1"/>
  <c r="CT44" i="1"/>
  <c r="CU49" i="1"/>
  <c r="CT49" i="1"/>
  <c r="CU40" i="1"/>
  <c r="CT40" i="1"/>
  <c r="CU52" i="1"/>
  <c r="CT52" i="1"/>
  <c r="CU33" i="1"/>
  <c r="CT33" i="1"/>
  <c r="CU27" i="1"/>
  <c r="CT27" i="1"/>
  <c r="CT48" i="1" l="1"/>
  <c r="CU48" i="1"/>
  <c r="CU19" i="1"/>
  <c r="CT19" i="1"/>
  <c r="CU43" i="1"/>
  <c r="CT43" i="1"/>
  <c r="CU9" i="1"/>
  <c r="CT9" i="1" s="1"/>
  <c r="CU37" i="1"/>
  <c r="CT37" i="1"/>
  <c r="CU32" i="1"/>
  <c r="CT32" i="1"/>
  <c r="CU25" i="1"/>
  <c r="CT25" i="1"/>
  <c r="CU22" i="1"/>
  <c r="CT22" i="1"/>
  <c r="CU55" i="1"/>
  <c r="CT55" i="1"/>
  <c r="CU28" i="1"/>
  <c r="CT28" i="1"/>
  <c r="CU24" i="1"/>
  <c r="CT24" i="1"/>
  <c r="CU29" i="1"/>
  <c r="CT29" i="1"/>
  <c r="CU34" i="1"/>
  <c r="CT34" i="1"/>
  <c r="CU21" i="1"/>
  <c r="CT21" i="1"/>
  <c r="CU39" i="1"/>
  <c r="CT39" i="1"/>
  <c r="CU13" i="1"/>
  <c r="CT13" i="1" s="1"/>
  <c r="CU45" i="1"/>
  <c r="CT45" i="1"/>
  <c r="CT35" i="1"/>
  <c r="CU35" i="1"/>
  <c r="CT20" i="1"/>
  <c r="CU20" i="1"/>
  <c r="CU23" i="1"/>
  <c r="CT23" i="1"/>
  <c r="CU53" i="1"/>
  <c r="CT53" i="1"/>
  <c r="CU14" i="1"/>
  <c r="CT14" i="1"/>
  <c r="CU31" i="1"/>
  <c r="CT31" i="1"/>
  <c r="CU51" i="1"/>
  <c r="CT51" i="1"/>
  <c r="CT18" i="1"/>
  <c r="CU18" i="1"/>
  <c r="CT42" i="1"/>
  <c r="CU42" i="1"/>
  <c r="CU10" i="1"/>
  <c r="CT10" i="1" s="1"/>
  <c r="CT46" i="1"/>
  <c r="CU46" i="1"/>
  <c r="CU15" i="1"/>
  <c r="CT15" i="1"/>
  <c r="CT16" i="1"/>
  <c r="CU16" i="1"/>
  <c r="CU38" i="1"/>
  <c r="CT38" i="1"/>
  <c r="CU50" i="1"/>
  <c r="CT50" i="1"/>
  <c r="CU26" i="1"/>
  <c r="CT26" i="1"/>
  <c r="CU47" i="1"/>
  <c r="CT47" i="1"/>
  <c r="CT11" i="1"/>
  <c r="CU11" i="1"/>
  <c r="CU12" i="1"/>
  <c r="CT12" i="1" s="1"/>
  <c r="CT41" i="1"/>
  <c r="CU41" i="1"/>
  <c r="CT17" i="1"/>
  <c r="CU17" i="1"/>
  <c r="CU54" i="1"/>
  <c r="CT54" i="1"/>
  <c r="CU30" i="1"/>
  <c r="CT30" i="1"/>
  <c r="CU57" i="1"/>
  <c r="CT57" i="1" s="1"/>
  <c r="CP13" i="1"/>
  <c r="CP12" i="1"/>
  <c r="CP11" i="1"/>
  <c r="CP10" i="1"/>
  <c r="CP14" i="1"/>
  <c r="CO10" i="1"/>
  <c r="CU8" i="1" s="1"/>
  <c r="CT8" i="1" s="1"/>
  <c r="CP9" i="1"/>
  <c r="CO9" i="1"/>
  <c r="CP8" i="1"/>
  <c r="DL57" i="1"/>
  <c r="DL56" i="1"/>
  <c r="DL55" i="1"/>
  <c r="DL54" i="1"/>
  <c r="DL53" i="1"/>
  <c r="DL52" i="1"/>
  <c r="DL51" i="1"/>
  <c r="DL50" i="1"/>
  <c r="DL49" i="1"/>
  <c r="DL48" i="1"/>
  <c r="DL47" i="1"/>
  <c r="DL46" i="1"/>
  <c r="DL45" i="1"/>
  <c r="DL44" i="1"/>
  <c r="DL43" i="1"/>
  <c r="DL42" i="1"/>
  <c r="DL41" i="1"/>
  <c r="DL40" i="1"/>
  <c r="DL39" i="1"/>
  <c r="DL38" i="1"/>
  <c r="DL37" i="1"/>
  <c r="DL36" i="1"/>
  <c r="DL35" i="1"/>
  <c r="DL34" i="1"/>
  <c r="DL33" i="1"/>
  <c r="DL32" i="1"/>
  <c r="DL31" i="1"/>
  <c r="DL30" i="1"/>
  <c r="DL29" i="1"/>
  <c r="DL28" i="1"/>
  <c r="DL27" i="1"/>
  <c r="DL26" i="1"/>
  <c r="DL25" i="1"/>
  <c r="DL24" i="1"/>
  <c r="DL23" i="1"/>
  <c r="DL22" i="1"/>
  <c r="DL21" i="1"/>
  <c r="DL20" i="1"/>
  <c r="DL19" i="1"/>
  <c r="DL18" i="1"/>
  <c r="DL17" i="1"/>
  <c r="DL16" i="1"/>
  <c r="DL15" i="1"/>
  <c r="DL14" i="1"/>
  <c r="DL13" i="1"/>
  <c r="DL12" i="1"/>
  <c r="DL11" i="1"/>
  <c r="DL10" i="1"/>
  <c r="DL9" i="1"/>
  <c r="DL8" i="1"/>
  <c r="BQ14" i="1"/>
  <c r="BQ13" i="1"/>
  <c r="BV11" i="1"/>
  <c r="BU13" i="1"/>
  <c r="BU12" i="1"/>
  <c r="BU11" i="1"/>
  <c r="BQ12" i="1" l="1"/>
  <c r="BX10" i="1" l="1"/>
  <c r="BX11" i="1"/>
  <c r="BX12" i="1"/>
  <c r="BX13" i="1"/>
  <c r="BX14" i="1"/>
  <c r="BX15" i="1"/>
  <c r="BX16" i="1"/>
  <c r="BX17" i="1"/>
  <c r="BX18" i="1"/>
  <c r="BX19" i="1"/>
  <c r="BX20" i="1"/>
  <c r="BX21" i="1"/>
  <c r="BX22" i="1"/>
  <c r="BX23" i="1"/>
  <c r="BX24" i="1"/>
  <c r="BX25" i="1"/>
  <c r="BX26" i="1"/>
  <c r="BX27" i="1"/>
  <c r="BX28" i="1"/>
  <c r="BX29" i="1"/>
  <c r="BX30" i="1"/>
  <c r="BX31" i="1"/>
  <c r="BX32" i="1"/>
  <c r="BX33" i="1"/>
  <c r="BX34" i="1"/>
  <c r="BX35" i="1"/>
  <c r="BX36" i="1"/>
  <c r="BX37" i="1"/>
  <c r="BX38" i="1"/>
  <c r="BX39" i="1"/>
  <c r="BX40" i="1"/>
  <c r="BX41" i="1"/>
  <c r="BX42" i="1"/>
  <c r="BX43" i="1"/>
  <c r="BX44" i="1"/>
  <c r="BX45" i="1"/>
  <c r="BX46" i="1"/>
  <c r="BX47" i="1"/>
  <c r="BX48" i="1"/>
  <c r="BX49" i="1"/>
  <c r="BX50" i="1"/>
  <c r="BX51" i="1"/>
  <c r="BX52" i="1"/>
  <c r="BX53" i="1"/>
  <c r="BX54" i="1"/>
  <c r="BX55" i="1"/>
  <c r="BX56" i="1"/>
  <c r="BX57" i="1"/>
  <c r="BZ10" i="1"/>
  <c r="BZ11" i="1"/>
  <c r="BZ12" i="1"/>
  <c r="BZ13" i="1"/>
  <c r="BZ14" i="1"/>
  <c r="BZ15" i="1"/>
  <c r="BZ16" i="1"/>
  <c r="BZ17" i="1"/>
  <c r="BZ18" i="1"/>
  <c r="BZ19" i="1"/>
  <c r="BZ20" i="1"/>
  <c r="BZ21" i="1"/>
  <c r="BZ22" i="1"/>
  <c r="BZ23" i="1"/>
  <c r="BZ24" i="1"/>
  <c r="BZ25" i="1"/>
  <c r="BZ26" i="1"/>
  <c r="BZ27" i="1"/>
  <c r="BZ28" i="1"/>
  <c r="BZ29" i="1"/>
  <c r="BZ30" i="1"/>
  <c r="BZ31" i="1"/>
  <c r="BZ32" i="1"/>
  <c r="BZ33" i="1"/>
  <c r="BZ34" i="1"/>
  <c r="BZ35" i="1"/>
  <c r="BZ36" i="1"/>
  <c r="BZ37" i="1"/>
  <c r="BZ38" i="1"/>
  <c r="BZ39" i="1"/>
  <c r="BZ40" i="1"/>
  <c r="BZ41" i="1"/>
  <c r="BZ42" i="1"/>
  <c r="BZ43" i="1"/>
  <c r="BZ44" i="1"/>
  <c r="BZ45" i="1"/>
  <c r="BZ46" i="1"/>
  <c r="BZ47" i="1"/>
  <c r="BZ48" i="1"/>
  <c r="BZ49" i="1"/>
  <c r="BZ50" i="1"/>
  <c r="BZ51" i="1"/>
  <c r="BZ52" i="1"/>
  <c r="BZ53" i="1"/>
  <c r="BZ54" i="1"/>
  <c r="BZ55" i="1"/>
  <c r="BZ56" i="1"/>
  <c r="BZ57" i="1"/>
  <c r="BZ9" i="1"/>
  <c r="BV10" i="1"/>
  <c r="BV9" i="1"/>
  <c r="BZ8" i="1" s="1"/>
  <c r="BV8" i="1"/>
  <c r="BU10" i="1" l="1"/>
  <c r="BU9" i="1"/>
  <c r="BX8" i="1" s="1"/>
  <c r="BU8" i="1"/>
  <c r="BX9" i="1" s="1"/>
  <c r="BQ11" i="1" l="1"/>
  <c r="BQ10" i="1"/>
  <c r="BQ9" i="1"/>
  <c r="BQ8" i="1"/>
  <c r="AP9" i="1"/>
  <c r="AP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8" i="1"/>
  <c r="AM9" i="1"/>
  <c r="AM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8" i="1"/>
  <c r="H7" i="3"/>
  <c r="H6" i="3"/>
  <c r="H5" i="3"/>
  <c r="G7" i="2"/>
  <c r="G6" i="2"/>
  <c r="G5" i="2"/>
  <c r="G4" i="2"/>
  <c r="H4" i="3"/>
  <c r="BF9" i="1"/>
  <c r="BF10" i="1"/>
  <c r="BF11" i="1"/>
  <c r="BF12" i="1"/>
  <c r="BF13" i="1"/>
  <c r="BF14" i="1"/>
  <c r="BF8" i="1"/>
  <c r="BB9" i="1"/>
  <c r="BB10" i="1"/>
  <c r="BB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8" i="1"/>
  <c r="AU9" i="1"/>
  <c r="AU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8" i="1"/>
  <c r="AY9" i="1"/>
  <c r="AY10" i="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8" i="1"/>
  <c r="BF16" i="1" l="1"/>
  <c r="BF15" i="1"/>
  <c r="BF17" i="1" l="1"/>
  <c r="BF18" i="1" s="1"/>
  <c r="M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D7" authorId="0" shapeId="0" xr:uid="{00000000-0006-0000-0000-000001000000}">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7" authorId="0" shapeId="0" xr:uid="{00000000-0006-0000-0000-000002000000}">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7" authorId="0" shapeId="0" xr:uid="{00000000-0006-0000-0000-000003000000}">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7" authorId="0" shapeId="0" xr:uid="{2AC5834D-AD41-4A24-BD5A-46B4F37B91E9}">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7" authorId="0" shapeId="0" xr:uid="{00000000-0006-0000-0000-000005000000}">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7" authorId="0" shapeId="0" xr:uid="{00000000-0006-0000-0000-000006000000}">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7" authorId="0" shapeId="0" xr:uid="{00000000-0006-0000-0000-000007000000}">
      <text>
        <r>
          <rPr>
            <sz val="8"/>
            <color indexed="81"/>
            <rFont val="Tahoma"/>
            <family val="2"/>
          </rPr>
          <t>The Fitting options are;
Face Fit
Recess Fit</t>
        </r>
      </text>
    </comment>
    <comment ref="K7" authorId="0" shapeId="0" xr:uid="{00000000-0006-0000-0000-000008000000}">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7" authorId="0" shapeId="0" xr:uid="{23C463CB-624A-4381-A827-EEA224233EF0}">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7" authorId="0" shapeId="0" xr:uid="{00000000-0006-0000-0000-00000A000000}">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7" authorId="0" shapeId="0" xr:uid="{00000000-0006-0000-0000-00000B000000}">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7" authorId="0" shapeId="0" xr:uid="{00000000-0006-0000-0000-00000C000000}">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7" authorId="0" shapeId="0" xr:uid="{07B58AE9-8945-4B5C-9310-BD29F509CE02}">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7" authorId="0" shapeId="0" xr:uid="{F93C8934-2DD1-4D74-BE9C-8BB0E191E499}">
      <text>
        <r>
          <rPr>
            <sz val="8"/>
            <color indexed="81"/>
            <rFont val="Tahoma"/>
            <family val="2"/>
          </rPr>
          <t>Please use this section 
to specify 
any Special Requirements
for the Line/Order.</t>
        </r>
      </text>
    </comment>
    <comment ref="D8" authorId="0" shapeId="0" xr:uid="{451927C8-7D8C-4BE6-91F2-BA5180935B22}">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8" authorId="0" shapeId="0" xr:uid="{84A41EA0-ED8E-4016-BC29-8C756BC13890}">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8" authorId="0" shapeId="0" xr:uid="{4D42E0E9-72B6-4786-87B0-E4C88D347FFA}">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8" authorId="0" shapeId="0" xr:uid="{3E7B48C6-A348-4770-B2ED-DC27BDC95A9E}">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8" authorId="0" shapeId="0" xr:uid="{964E07C2-2F76-4623-A55B-9A76955ED02D}">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8" authorId="0" shapeId="0" xr:uid="{0EBC433B-2CC8-4FBA-9AB0-17600D38EEF8}">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8" authorId="0" shapeId="0" xr:uid="{C8B14480-2074-4763-BDF6-42C2BE2CDBE0}">
      <text>
        <r>
          <rPr>
            <sz val="8"/>
            <color indexed="81"/>
            <rFont val="Tahoma"/>
            <family val="2"/>
          </rPr>
          <t>The Fitting options are;
Face Fit
Recess Fit</t>
        </r>
      </text>
    </comment>
    <comment ref="K8" authorId="0" shapeId="0" xr:uid="{1FEC1695-A3A8-479F-A6C0-6BDC1ADB9217}">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8" authorId="0" shapeId="0" xr:uid="{18E7C2B9-02AD-40C2-AA9F-8CC186BEE50E}">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8" authorId="0" shapeId="0" xr:uid="{F3882510-4988-4946-B291-E9EDE6FED9F2}">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8" authorId="0" shapeId="0" xr:uid="{CE461447-D6D7-4965-8FA6-793D3E2B02F9}">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8" authorId="0" shapeId="0" xr:uid="{5DCF81F4-5C00-4603-BBE6-6ABA91B6DB3A}">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8" authorId="0" shapeId="0" xr:uid="{0FFD2E50-FC88-4061-8B28-64ED9197C12C}">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8" authorId="0" shapeId="0" xr:uid="{059F0A01-53EC-4A56-9355-4D6900A9C479}">
      <text>
        <r>
          <rPr>
            <sz val="8"/>
            <color indexed="81"/>
            <rFont val="Tahoma"/>
            <family val="2"/>
          </rPr>
          <t>Please use this section 
to specify 
any Special Requirements
for the Line/Order.</t>
        </r>
      </text>
    </comment>
    <comment ref="D9" authorId="0" shapeId="0" xr:uid="{180DB22E-608D-4ED4-89E0-921B5917AD9A}">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9" authorId="0" shapeId="0" xr:uid="{3C876E21-5898-456C-B11E-A7651EC0F7D4}">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9" authorId="0" shapeId="0" xr:uid="{A226E6A2-4FC6-430D-8C04-EFD5BD804AB9}">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9" authorId="0" shapeId="0" xr:uid="{6C5E8048-D9F9-4249-8A1D-FBD97D05C48B}">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9" authorId="0" shapeId="0" xr:uid="{3D0EB148-4A8B-4697-B904-FFD1AA6D47C9}">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9" authorId="0" shapeId="0" xr:uid="{1DF58FA6-35DD-4AF9-9D11-920D36D82CF5}">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9" authorId="0" shapeId="0" xr:uid="{F6173218-6B6E-4018-98EA-140DB4D27ADB}">
      <text>
        <r>
          <rPr>
            <sz val="8"/>
            <color indexed="81"/>
            <rFont val="Tahoma"/>
            <family val="2"/>
          </rPr>
          <t>The Fitting options are;
Face Fit
Recess Fit</t>
        </r>
      </text>
    </comment>
    <comment ref="K9" authorId="0" shapeId="0" xr:uid="{E7BBC23B-C41F-48D8-B09B-86ED48E0505D}">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9" authorId="0" shapeId="0" xr:uid="{C4099C18-C39E-4C4C-9B9A-79D92C12B13A}">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9" authorId="0" shapeId="0" xr:uid="{8E625729-5986-4CF0-A015-711EBDF9654A}">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9" authorId="0" shapeId="0" xr:uid="{89A066F9-C9B2-4803-A0EF-1E2D0E82454F}">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9" authorId="0" shapeId="0" xr:uid="{6DF34A40-FCDE-4E3F-9E7C-9D604E704DFF}">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9" authorId="0" shapeId="0" xr:uid="{F1B9942B-2179-4289-9EED-735C8E29D369}">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9" authorId="0" shapeId="0" xr:uid="{4B3F7167-E3FD-4117-9D8C-51F869E28D4C}">
      <text>
        <r>
          <rPr>
            <sz val="8"/>
            <color indexed="81"/>
            <rFont val="Tahoma"/>
            <family val="2"/>
          </rPr>
          <t>Please use this section 
to specify 
any Special Requirements
for the Line/Order.</t>
        </r>
      </text>
    </comment>
    <comment ref="D10" authorId="0" shapeId="0" xr:uid="{73220664-6F36-42C0-B56A-74572AF94184}">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10" authorId="0" shapeId="0" xr:uid="{2CD352C5-AB53-4E4C-A4B8-956FD0C36FCC}">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10" authorId="0" shapeId="0" xr:uid="{B4402A63-46AB-4AF9-B971-45FD614A6B4E}">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10" authorId="0" shapeId="0" xr:uid="{52B1ACA2-4685-4CA6-8FE0-8A1357EDBCD7}">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10" authorId="0" shapeId="0" xr:uid="{D2450011-A04F-4377-8F3F-B7AD0FE63E1E}">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10" authorId="0" shapeId="0" xr:uid="{0A3D638D-8D7F-49EE-989E-83737235AB65}">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10" authorId="0" shapeId="0" xr:uid="{205B5FC4-BD98-40B9-A404-46CC7A33C77D}">
      <text>
        <r>
          <rPr>
            <sz val="8"/>
            <color indexed="81"/>
            <rFont val="Tahoma"/>
            <family val="2"/>
          </rPr>
          <t>The Fitting options are;
Face Fit
Recess Fit</t>
        </r>
      </text>
    </comment>
    <comment ref="K10" authorId="0" shapeId="0" xr:uid="{8A8091FD-E1F5-4241-96B4-E78674AFDC69}">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0" authorId="0" shapeId="0" xr:uid="{301713ED-BDF7-4C68-9E55-BC2649E38D0C}">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10" authorId="0" shapeId="0" xr:uid="{64D17157-D7D5-48BE-ABF9-B648BC829926}">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10" authorId="0" shapeId="0" xr:uid="{3AAD253B-8679-4ACB-A0FD-5677A940F334}">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10" authorId="0" shapeId="0" xr:uid="{3052BE46-1CAD-40B8-AA19-7DE7D02E9FFE}">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10" authorId="0" shapeId="0" xr:uid="{53F53656-8E6F-49E7-846E-CA3FD804DD89}">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10" authorId="0" shapeId="0" xr:uid="{455837A3-830C-4975-BD20-7A8535CB948A}">
      <text>
        <r>
          <rPr>
            <sz val="8"/>
            <color indexed="81"/>
            <rFont val="Tahoma"/>
            <family val="2"/>
          </rPr>
          <t>Please use this section 
to specify 
any Special Requirements
for the Line/Order.</t>
        </r>
      </text>
    </comment>
    <comment ref="D11" authorId="0" shapeId="0" xr:uid="{A89158AA-88EF-4731-8DEA-77CFE487DE5C}">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11" authorId="0" shapeId="0" xr:uid="{9C8221D2-6C7F-46FB-84D6-50A5D63B7F09}">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11" authorId="0" shapeId="0" xr:uid="{F67D87E1-0758-422E-8662-0A97FA4F6699}">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11" authorId="0" shapeId="0" xr:uid="{EBCBFBAF-0D40-42B6-AA23-3D45BBBF327B}">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11" authorId="0" shapeId="0" xr:uid="{3B4AF39F-B4EE-425C-903F-DE63DB31F303}">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11" authorId="0" shapeId="0" xr:uid="{A9082E6E-A6AE-4E4F-9611-E7B1FE1C62DB}">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11" authorId="0" shapeId="0" xr:uid="{5BCA6D94-3CCF-44CC-8AD7-71ABEF9B6047}">
      <text>
        <r>
          <rPr>
            <sz val="8"/>
            <color indexed="81"/>
            <rFont val="Tahoma"/>
            <family val="2"/>
          </rPr>
          <t>The Fitting options are;
Face Fit
Recess Fit</t>
        </r>
      </text>
    </comment>
    <comment ref="K11" authorId="0" shapeId="0" xr:uid="{60400F57-1D91-4341-BC33-27BAF2280B1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1" authorId="0" shapeId="0" xr:uid="{BB7FC3A0-4577-4F25-874E-1788FB41EB64}">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11" authorId="0" shapeId="0" xr:uid="{01C6EA21-9B4C-4C4B-831D-CBB45F509C09}">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11" authorId="0" shapeId="0" xr:uid="{79BB4038-5EEC-4D12-B2A4-85160BD81C05}">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11" authorId="0" shapeId="0" xr:uid="{FC7821CD-8AB0-49C5-BE36-18C58B42EED6}">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11" authorId="0" shapeId="0" xr:uid="{4C041E33-564A-4D67-9938-B8D6BDAED5D9}">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11" authorId="0" shapeId="0" xr:uid="{C2C6FD72-EEF6-4249-873D-4023E2057409}">
      <text>
        <r>
          <rPr>
            <sz val="8"/>
            <color indexed="81"/>
            <rFont val="Tahoma"/>
            <family val="2"/>
          </rPr>
          <t>Please use this section 
to specify 
any Special Requirements
for the Line/Order.</t>
        </r>
      </text>
    </comment>
    <comment ref="D12" authorId="0" shapeId="0" xr:uid="{935EA03B-3E43-4365-A11C-F64EED319EF6}">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12" authorId="0" shapeId="0" xr:uid="{E11FD41A-B876-4E78-A715-89385FDA37F9}">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12" authorId="0" shapeId="0" xr:uid="{DDD9D4FB-9A06-4AF8-AF02-DC35817A9764}">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12" authorId="0" shapeId="0" xr:uid="{6F0306E3-5D86-4508-8D6C-3C48C886CA12}">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12" authorId="0" shapeId="0" xr:uid="{118B77AC-5659-4FA9-A0B9-E8CB62B5635D}">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12" authorId="0" shapeId="0" xr:uid="{171D49DB-6F58-444B-BF9C-55A6727562E9}">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12" authorId="0" shapeId="0" xr:uid="{A27BF848-C90A-4F6F-A0E5-22E9AAE1AE39}">
      <text>
        <r>
          <rPr>
            <sz val="8"/>
            <color indexed="81"/>
            <rFont val="Tahoma"/>
            <family val="2"/>
          </rPr>
          <t>The Fitting options are;
Face Fit
Recess Fit</t>
        </r>
      </text>
    </comment>
    <comment ref="K12" authorId="0" shapeId="0" xr:uid="{A3EA47B8-12D6-4632-8709-B2B8A0DAAD51}">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2" authorId="0" shapeId="0" xr:uid="{17D1FDFE-6450-4E2D-8327-8C30EE4F2538}">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12" authorId="0" shapeId="0" xr:uid="{700A5696-1BC7-44BA-A0A0-3377170CEE4C}">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12" authorId="0" shapeId="0" xr:uid="{D43A0AFF-7864-4AD2-99FD-B7DAD3679052}">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12" authorId="0" shapeId="0" xr:uid="{812EC6B5-7B24-4C5E-A094-80D65001B872}">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12" authorId="0" shapeId="0" xr:uid="{6DF21EBE-3A00-4F8E-ADB9-4FDACD78224C}">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12" authorId="0" shapeId="0" xr:uid="{ED0B2FD4-F91F-4C04-B91D-4E658B2483ED}">
      <text>
        <r>
          <rPr>
            <sz val="8"/>
            <color indexed="81"/>
            <rFont val="Tahoma"/>
            <family val="2"/>
          </rPr>
          <t>Please use this section 
to specify 
any Special Requirements
for the Line/Order.</t>
        </r>
      </text>
    </comment>
    <comment ref="D13" authorId="0" shapeId="0" xr:uid="{E84C3DB8-0E53-410B-AD11-B7B1E94BDDAF}">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13" authorId="0" shapeId="0" xr:uid="{4220E9F7-43AF-4D42-8778-76FE73A8192E}">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13" authorId="0" shapeId="0" xr:uid="{554F0DAA-69D5-4BB1-98B4-E24EA47D8C8B}">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13" authorId="0" shapeId="0" xr:uid="{87DE2D4E-6781-4489-AADB-5719317F844A}">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13" authorId="0" shapeId="0" xr:uid="{BDD4410F-64E3-44FB-A573-F0263DA9A951}">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13" authorId="0" shapeId="0" xr:uid="{D7231143-31BC-4B53-8A0D-719F9F695963}">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13" authorId="0" shapeId="0" xr:uid="{3666894D-8820-4D7F-9696-3DEF4C0339F0}">
      <text>
        <r>
          <rPr>
            <sz val="8"/>
            <color indexed="81"/>
            <rFont val="Tahoma"/>
            <family val="2"/>
          </rPr>
          <t>The Fitting options are;
Face Fit
Recess Fit</t>
        </r>
      </text>
    </comment>
    <comment ref="K13" authorId="0" shapeId="0" xr:uid="{8A52FA85-D7FE-4E45-9F84-711E68243AED}">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3" authorId="0" shapeId="0" xr:uid="{2F1B52E1-EB6F-44D6-828B-E4958C2CD765}">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13" authorId="0" shapeId="0" xr:uid="{21D97EFE-685C-4C59-9009-DEE569DCE333}">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13" authorId="0" shapeId="0" xr:uid="{87CA38FF-4595-4489-BB0C-2F76F10E18E2}">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13" authorId="0" shapeId="0" xr:uid="{03085731-BDF8-4BD2-8C24-F6472CC8DA0B}">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13" authorId="0" shapeId="0" xr:uid="{D073005B-37D7-441F-BFBE-D1CBB28E168B}">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13" authorId="0" shapeId="0" xr:uid="{CFDE65CE-899E-4193-A772-B94017FB767A}">
      <text>
        <r>
          <rPr>
            <sz val="8"/>
            <color indexed="81"/>
            <rFont val="Tahoma"/>
            <family val="2"/>
          </rPr>
          <t>Please use this section 
to specify 
any Special Requirements
for the Line/Order.</t>
        </r>
      </text>
    </comment>
    <comment ref="D14" authorId="0" shapeId="0" xr:uid="{C2E78B30-D793-4144-8B3A-DB7912B9926D}">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14" authorId="0" shapeId="0" xr:uid="{1CA3F0FD-187B-414F-B28B-FC9291F941B1}">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14" authorId="0" shapeId="0" xr:uid="{7A03D9C5-9F9E-49D0-A36C-4887D3D56C94}">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14" authorId="0" shapeId="0" xr:uid="{32FE51FB-1629-43B6-9C06-643A45A635CB}">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14" authorId="0" shapeId="0" xr:uid="{FA553973-B6A0-440A-85E0-24975343A44E}">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14" authorId="0" shapeId="0" xr:uid="{9F75B9BA-B59D-4BBD-98C3-B736F55CF507}">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14" authorId="0" shapeId="0" xr:uid="{05CD632D-94DE-4608-9713-B99F4525F038}">
      <text>
        <r>
          <rPr>
            <sz val="8"/>
            <color indexed="81"/>
            <rFont val="Tahoma"/>
            <family val="2"/>
          </rPr>
          <t>The Fitting options are;
Face Fit
Recess Fit</t>
        </r>
      </text>
    </comment>
    <comment ref="K14" authorId="0" shapeId="0" xr:uid="{2693F193-A604-4EB7-AE98-32136ABD68F9}">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4" authorId="0" shapeId="0" xr:uid="{478FC050-F07B-4132-A691-987F8F65C958}">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14" authorId="0" shapeId="0" xr:uid="{DAB13578-C5E5-4C4D-8EFE-7BE3E261B25C}">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14" authorId="0" shapeId="0" xr:uid="{040FC7EF-182F-4733-B10A-AC48DA62A93C}">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14" authorId="0" shapeId="0" xr:uid="{22851CC1-A1E4-4B0D-9EDF-C65CE9E52532}">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14" authorId="0" shapeId="0" xr:uid="{FB1DA13E-EC4A-477A-85BA-59FE1CB8EE96}">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14" authorId="0" shapeId="0" xr:uid="{344C2467-4EEF-43AA-9C26-AB64F4883596}">
      <text>
        <r>
          <rPr>
            <sz val="8"/>
            <color indexed="81"/>
            <rFont val="Tahoma"/>
            <family val="2"/>
          </rPr>
          <t>Please use this section 
to specify 
any Special Requirements
for the Line/Order.</t>
        </r>
      </text>
    </comment>
    <comment ref="D15" authorId="0" shapeId="0" xr:uid="{F9DF7A12-A103-4152-88BB-982FB7D86F07}">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15" authorId="0" shapeId="0" xr:uid="{30D0B763-B7A5-47BA-81DB-718488A9CF59}">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15" authorId="0" shapeId="0" xr:uid="{CA8D2459-E405-4736-BE4C-5DDA5B3BF6EE}">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15" authorId="0" shapeId="0" xr:uid="{43525BC5-B980-4482-80E6-A90A2C211A8F}">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15" authorId="0" shapeId="0" xr:uid="{44FE4A86-C5FE-4B6C-8A96-3F7E182EBA16}">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15" authorId="0" shapeId="0" xr:uid="{FADE7548-664B-49D1-AC01-D030A34F2AB8}">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15" authorId="0" shapeId="0" xr:uid="{AE3FFDF3-3A8B-4803-8E75-9A57DB697F57}">
      <text>
        <r>
          <rPr>
            <sz val="8"/>
            <color indexed="81"/>
            <rFont val="Tahoma"/>
            <family val="2"/>
          </rPr>
          <t>The Fitting options are;
Face Fit
Recess Fit</t>
        </r>
      </text>
    </comment>
    <comment ref="K15" authorId="0" shapeId="0" xr:uid="{BE5E6497-2EC7-42E1-B3F3-96DA8997B1B4}">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5" authorId="0" shapeId="0" xr:uid="{DAF0337E-D550-47E0-9269-DFF494350B0B}">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15" authorId="0" shapeId="0" xr:uid="{AF105912-A878-4705-873B-5F814B96BA5F}">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15" authorId="0" shapeId="0" xr:uid="{8A5EE194-8E19-4BB8-A34D-2EBC549641B4}">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15" authorId="0" shapeId="0" xr:uid="{A9B604C0-A2D7-43DF-B91F-184F5492ECF8}">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15" authorId="0" shapeId="0" xr:uid="{08712392-51A2-468C-B166-EF7BE87D9D2A}">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15" authorId="0" shapeId="0" xr:uid="{5E9E0DAC-A000-4ACA-BA07-F20017B73A3E}">
      <text>
        <r>
          <rPr>
            <sz val="8"/>
            <color indexed="81"/>
            <rFont val="Tahoma"/>
            <family val="2"/>
          </rPr>
          <t>Please use this section 
to specify 
any Special Requirements
for the Line/Order.</t>
        </r>
      </text>
    </comment>
    <comment ref="D16" authorId="0" shapeId="0" xr:uid="{4377E127-2E32-4C14-97BC-E5C63154B237}">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16" authorId="0" shapeId="0" xr:uid="{616105C7-B3E0-4F0B-9CEF-4092140691EF}">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16" authorId="0" shapeId="0" xr:uid="{B9C67E68-57E9-4D58-BAD6-DF1AE48512B9}">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16" authorId="0" shapeId="0" xr:uid="{E3970000-C0FD-4C46-81DD-21D1BF54804A}">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16" authorId="0" shapeId="0" xr:uid="{EF3868A3-A04C-4E78-B211-0BB9B8C07AAB}">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16" authorId="0" shapeId="0" xr:uid="{B6822D11-B70A-4295-8B73-A7C2CE048E23}">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16" authorId="0" shapeId="0" xr:uid="{B4E27BE0-878A-4E32-B934-68D2AA2600BA}">
      <text>
        <r>
          <rPr>
            <sz val="8"/>
            <color indexed="81"/>
            <rFont val="Tahoma"/>
            <family val="2"/>
          </rPr>
          <t>The Fitting options are;
Face Fit
Recess Fit</t>
        </r>
      </text>
    </comment>
    <comment ref="K16" authorId="0" shapeId="0" xr:uid="{CA1CF494-E2D6-40CA-BF52-67E2DE4B7B29}">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6" authorId="0" shapeId="0" xr:uid="{5CB40FE1-9DE5-4036-9A7A-A5177C2DF0B2}">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16" authorId="0" shapeId="0" xr:uid="{D830FEA2-3C34-4A14-9756-6BD404ADE3B0}">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16" authorId="0" shapeId="0" xr:uid="{16A97BD6-74C9-446E-B177-33C3AAE4A1E6}">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16" authorId="0" shapeId="0" xr:uid="{6D2750C9-41FC-4808-A962-8FF29819F5D6}">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16" authorId="0" shapeId="0" xr:uid="{20368772-63C8-429B-9914-ABF6ECF468B9}">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16" authorId="0" shapeId="0" xr:uid="{C648E3FA-9313-4B95-84E3-E3CA10B6164C}">
      <text>
        <r>
          <rPr>
            <sz val="8"/>
            <color indexed="81"/>
            <rFont val="Tahoma"/>
            <family val="2"/>
          </rPr>
          <t>Please use this section 
to specify 
any Special Requirements
for the Line/Order.</t>
        </r>
      </text>
    </comment>
    <comment ref="D17" authorId="0" shapeId="0" xr:uid="{4C79F71F-40C6-4C8A-B58B-EC8A612708FD}">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17" authorId="0" shapeId="0" xr:uid="{9B9BA55C-20C7-4276-9044-2E0016B3D3D3}">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17" authorId="0" shapeId="0" xr:uid="{2F248B7B-0FFB-44AE-BAEE-F5D601F1699D}">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17" authorId="0" shapeId="0" xr:uid="{380746EE-7DDC-4204-B56D-F3E18F93F1FF}">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17" authorId="0" shapeId="0" xr:uid="{C1F88659-2D4F-487F-9C41-52C1F402C36D}">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17" authorId="0" shapeId="0" xr:uid="{276E9F37-CB68-4AE8-88C6-D80A5E6C77B9}">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17" authorId="0" shapeId="0" xr:uid="{82F1E6F3-4F20-48B3-A1C0-1E9DCE7D7974}">
      <text>
        <r>
          <rPr>
            <sz val="8"/>
            <color indexed="81"/>
            <rFont val="Tahoma"/>
            <family val="2"/>
          </rPr>
          <t>The Fitting options are;
Face Fit
Recess Fit</t>
        </r>
      </text>
    </comment>
    <comment ref="K17" authorId="0" shapeId="0" xr:uid="{A0C4AE19-217F-4EE1-ABDF-558920F7345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7" authorId="0" shapeId="0" xr:uid="{24EDD487-36E6-4132-8BBB-FD966158CD85}">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17" authorId="0" shapeId="0" xr:uid="{FFF1D1D3-66DE-47A9-9DC0-8EF29561E5BB}">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17" authorId="0" shapeId="0" xr:uid="{3C6D374F-965B-4508-94C7-A4046C99A4C3}">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17" authorId="0" shapeId="0" xr:uid="{3BE2B057-1432-499C-809C-C289E783E6BB}">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17" authorId="0" shapeId="0" xr:uid="{DECB334E-E0CF-4050-A7C6-1E791CEE47BA}">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17" authorId="0" shapeId="0" xr:uid="{A2196088-AB4A-4886-A9B5-EF9610387D01}">
      <text>
        <r>
          <rPr>
            <sz val="8"/>
            <color indexed="81"/>
            <rFont val="Tahoma"/>
            <family val="2"/>
          </rPr>
          <t>Please use this section 
to specify 
any Special Requirements
for the Line/Order.</t>
        </r>
      </text>
    </comment>
    <comment ref="D18" authorId="0" shapeId="0" xr:uid="{E899678B-82DC-45E1-8DD6-AB144189F110}">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18" authorId="0" shapeId="0" xr:uid="{7BC2C6C3-7A14-4528-99AD-91083DFAE115}">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18" authorId="0" shapeId="0" xr:uid="{7D7694B8-5BF1-418E-ADF7-4A3BB0EDAC9F}">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18" authorId="0" shapeId="0" xr:uid="{C4AC8EA6-03C4-4D14-B388-AF48642E262F}">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18" authorId="0" shapeId="0" xr:uid="{DD1DDDF1-4985-4B6A-9D2E-82D71FE34493}">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18" authorId="0" shapeId="0" xr:uid="{688E732A-0E90-46A9-BC65-1D309883792B}">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18" authorId="0" shapeId="0" xr:uid="{661FB0D3-2326-473E-9645-DCB816DF8079}">
      <text>
        <r>
          <rPr>
            <sz val="8"/>
            <color indexed="81"/>
            <rFont val="Tahoma"/>
            <family val="2"/>
          </rPr>
          <t>The Fitting options are;
Face Fit
Recess Fit</t>
        </r>
      </text>
    </comment>
    <comment ref="K18" authorId="0" shapeId="0" xr:uid="{2C4739B7-6093-4A30-AD96-BC022F71114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8" authorId="0" shapeId="0" xr:uid="{CF6F05E0-11D6-4A92-9961-FBF1EE7F4B67}">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18" authorId="0" shapeId="0" xr:uid="{B92C4A40-3A5F-4D87-8AEB-A9A7A3AD640D}">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18" authorId="0" shapeId="0" xr:uid="{A42166A7-6E69-4FD7-976A-0B7250745649}">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18" authorId="0" shapeId="0" xr:uid="{840263DC-B7BF-44C2-AD00-BD33A15D9545}">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18" authorId="0" shapeId="0" xr:uid="{328812A1-403B-4B4E-9A4D-B5D65BAE6F62}">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18" authorId="0" shapeId="0" xr:uid="{FCCDDC72-5C9C-4503-9947-42BA08370985}">
      <text>
        <r>
          <rPr>
            <sz val="8"/>
            <color indexed="81"/>
            <rFont val="Tahoma"/>
            <family val="2"/>
          </rPr>
          <t>Please use this section 
to specify 
any Special Requirements
for the Line/Order.</t>
        </r>
      </text>
    </comment>
    <comment ref="D19" authorId="0" shapeId="0" xr:uid="{11B09A85-3FDD-437A-A4A5-9C1918854BB4}">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19" authorId="0" shapeId="0" xr:uid="{008F4C0E-E188-4060-895E-F5412D9A4735}">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19" authorId="0" shapeId="0" xr:uid="{611E4D5E-D052-4A3F-8332-36988340CE12}">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19" authorId="0" shapeId="0" xr:uid="{B4F0EC65-48BF-48D7-908C-618A4FD09A5D}">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19" authorId="0" shapeId="0" xr:uid="{B27BD245-AAAD-4505-9C83-1030AF6EF3A2}">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19" authorId="0" shapeId="0" xr:uid="{7A7D50DF-4B6B-4885-863C-B3A0712F469B}">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19" authorId="0" shapeId="0" xr:uid="{27C953E4-EE96-46C9-A4C5-F210A040A42E}">
      <text>
        <r>
          <rPr>
            <sz val="8"/>
            <color indexed="81"/>
            <rFont val="Tahoma"/>
            <family val="2"/>
          </rPr>
          <t>The Fitting options are;
Face Fit
Recess Fit</t>
        </r>
      </text>
    </comment>
    <comment ref="K19" authorId="0" shapeId="0" xr:uid="{3BAADC4E-7220-42BE-B1F0-6CA6C286759C}">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19" authorId="0" shapeId="0" xr:uid="{A6F272DB-4A1B-4D35-B351-DBB53D60E111}">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19" authorId="0" shapeId="0" xr:uid="{4EAFAFCD-9EC6-4FC0-876B-43DC2039288F}">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19" authorId="0" shapeId="0" xr:uid="{66352ECF-9B35-4320-A8D3-E53F64092F01}">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19" authorId="0" shapeId="0" xr:uid="{853885E4-E368-4CA3-A3B9-8C0F329AD01D}">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19" authorId="0" shapeId="0" xr:uid="{16A91977-0042-420D-B240-2A36061CE410}">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19" authorId="0" shapeId="0" xr:uid="{57FD5BF0-4196-4977-B01A-2AD5D2C8D3A4}">
      <text>
        <r>
          <rPr>
            <sz val="8"/>
            <color indexed="81"/>
            <rFont val="Tahoma"/>
            <family val="2"/>
          </rPr>
          <t>Please use this section 
to specify 
any Special Requirements
for the Line/Order.</t>
        </r>
      </text>
    </comment>
    <comment ref="D20" authorId="0" shapeId="0" xr:uid="{51CA51AF-6EB4-4B50-A7A4-4D983D150244}">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20" authorId="0" shapeId="0" xr:uid="{244237AB-AB3E-4576-905E-A39E9FF01F62}">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20" authorId="0" shapeId="0" xr:uid="{C6F87DF5-86CC-44A4-A7B9-CC8983483B82}">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20" authorId="0" shapeId="0" xr:uid="{81786A33-73C9-49D8-973C-27D9214BA881}">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20" authorId="0" shapeId="0" xr:uid="{31315DEF-F9A1-480E-95F8-35969D7D32E9}">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20" authorId="0" shapeId="0" xr:uid="{93C7CCE1-0814-4354-9727-644122B4BE0B}">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20" authorId="0" shapeId="0" xr:uid="{A2C841C2-ECB1-4FB3-BF8D-53EC39E94C1D}">
      <text>
        <r>
          <rPr>
            <sz val="8"/>
            <color indexed="81"/>
            <rFont val="Tahoma"/>
            <family val="2"/>
          </rPr>
          <t>The Fitting options are;
Face Fit
Recess Fit</t>
        </r>
      </text>
    </comment>
    <comment ref="K20" authorId="0" shapeId="0" xr:uid="{553FABD4-35B7-4467-A64A-7A736FA02789}">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0" authorId="0" shapeId="0" xr:uid="{05677562-8558-4C5A-B226-09A9338232F3}">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20" authorId="0" shapeId="0" xr:uid="{D831653D-13E2-4AA5-9A75-B0FC0078EE85}">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20" authorId="0" shapeId="0" xr:uid="{080F0FA0-73C8-44E8-925A-9E8C95B5D8F1}">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20" authorId="0" shapeId="0" xr:uid="{44A981A9-C7C2-4363-B97E-878740DDDCCE}">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20" authorId="0" shapeId="0" xr:uid="{0015B93B-B677-4549-BA77-69EBB2E5235E}">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20" authorId="0" shapeId="0" xr:uid="{BFB419B3-7AD3-40F9-A3DC-E993AFF2A627}">
      <text>
        <r>
          <rPr>
            <sz val="8"/>
            <color indexed="81"/>
            <rFont val="Tahoma"/>
            <family val="2"/>
          </rPr>
          <t>Please use this section 
to specify 
any Special Requirements
for the Line/Order.</t>
        </r>
      </text>
    </comment>
    <comment ref="D21" authorId="0" shapeId="0" xr:uid="{14BC6F4F-E013-4C0C-BF12-E1AB3F0D2943}">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21" authorId="0" shapeId="0" xr:uid="{BE876FF1-2C0B-475A-956B-97959CDE1CC3}">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21" authorId="0" shapeId="0" xr:uid="{6C1A3FB7-9DA5-41F6-9623-BA093128A753}">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21" authorId="0" shapeId="0" xr:uid="{DE485CEE-D85A-44D9-B1E7-DAE6E5E924B4}">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21" authorId="0" shapeId="0" xr:uid="{4948A4C8-8E52-4A2E-878D-B6CE472ADF81}">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21" authorId="0" shapeId="0" xr:uid="{7092B8FA-E666-4238-BF87-E887D1B90CC8}">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21" authorId="0" shapeId="0" xr:uid="{3F9E593F-FDF0-465C-8BA5-CB446A5BABD9}">
      <text>
        <r>
          <rPr>
            <sz val="8"/>
            <color indexed="81"/>
            <rFont val="Tahoma"/>
            <family val="2"/>
          </rPr>
          <t>The Fitting options are;
Face Fit
Recess Fit</t>
        </r>
      </text>
    </comment>
    <comment ref="K21" authorId="0" shapeId="0" xr:uid="{818C37D7-E025-4DC1-AA9C-476386D46547}">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1" authorId="0" shapeId="0" xr:uid="{D192F7B9-3F32-4DA7-A945-E67019C1D9F9}">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21" authorId="0" shapeId="0" xr:uid="{E8038B84-FB56-4E8C-8C8E-720DE48469A5}">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21" authorId="0" shapeId="0" xr:uid="{740D0B7C-68EA-445E-8349-B75DECFA8D69}">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21" authorId="0" shapeId="0" xr:uid="{A7E34F4C-A7A5-49F8-ADBA-718D32F7C7F0}">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21" authorId="0" shapeId="0" xr:uid="{063D5C23-4FCD-4A52-8D20-B29E4C667C1D}">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21" authorId="0" shapeId="0" xr:uid="{0FF8184E-2F82-4BB5-97DF-347F8115DDFF}">
      <text>
        <r>
          <rPr>
            <sz val="8"/>
            <color indexed="81"/>
            <rFont val="Tahoma"/>
            <family val="2"/>
          </rPr>
          <t>Please use this section 
to specify 
any Special Requirements
for the Line/Order.</t>
        </r>
      </text>
    </comment>
    <comment ref="D22" authorId="0" shapeId="0" xr:uid="{8EB4CC3F-123B-4BD9-8988-869606057A6C}">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22" authorId="0" shapeId="0" xr:uid="{02030D1E-10B7-4E09-BE4B-44E03F3FECA6}">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22" authorId="0" shapeId="0" xr:uid="{2C6704E9-7764-4482-9FF6-EF3CAEE75E6F}">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22" authorId="0" shapeId="0" xr:uid="{395C40A9-C76C-4C77-99CB-EE4CD629C185}">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22" authorId="0" shapeId="0" xr:uid="{2851467E-093B-4A8C-8DEF-4AAC9C09552F}">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22" authorId="0" shapeId="0" xr:uid="{59A1C06F-87E6-4CF9-93FC-D21614508272}">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22" authorId="0" shapeId="0" xr:uid="{FFCE2B88-0E34-483E-AD9B-E5CE9DAB8385}">
      <text>
        <r>
          <rPr>
            <sz val="8"/>
            <color indexed="81"/>
            <rFont val="Tahoma"/>
            <family val="2"/>
          </rPr>
          <t>The Fitting options are;
Face Fit
Recess Fit</t>
        </r>
      </text>
    </comment>
    <comment ref="K22" authorId="0" shapeId="0" xr:uid="{9E0D48EC-D20D-472F-8204-192671D102BF}">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2" authorId="0" shapeId="0" xr:uid="{84500677-CC9D-42F8-8391-11EC70F36A19}">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22" authorId="0" shapeId="0" xr:uid="{D161D47C-AA96-434F-97F3-82E8184F9E6E}">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22" authorId="0" shapeId="0" xr:uid="{9C3CFFFA-B66D-4647-9845-08B958F1CD00}">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22" authorId="0" shapeId="0" xr:uid="{893C74C7-1A61-4F77-9589-69FF893EC1EC}">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22" authorId="0" shapeId="0" xr:uid="{FE5DD17E-D05A-44D6-92D3-11A959600BF9}">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22" authorId="0" shapeId="0" xr:uid="{CB98916F-7AFE-419B-97C7-56DEBF7135A8}">
      <text>
        <r>
          <rPr>
            <sz val="8"/>
            <color indexed="81"/>
            <rFont val="Tahoma"/>
            <family val="2"/>
          </rPr>
          <t>Please use this section 
to specify 
any Special Requirements
for the Line/Order.</t>
        </r>
      </text>
    </comment>
    <comment ref="D23" authorId="0" shapeId="0" xr:uid="{CD2B7A3A-5288-4ED0-BF54-5A72D53DAE39}">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23" authorId="0" shapeId="0" xr:uid="{7BF4BF05-7288-48FB-B8A5-67DF5844DDAD}">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23" authorId="0" shapeId="0" xr:uid="{76369261-AB52-4F25-9095-66D60621D788}">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23" authorId="0" shapeId="0" xr:uid="{B9FDCEC5-A426-4ECA-ABFA-B16297B69038}">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23" authorId="0" shapeId="0" xr:uid="{D0FA63DC-67F7-44BB-A440-5CB6366E1F62}">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23" authorId="0" shapeId="0" xr:uid="{E9A1B682-4754-489B-A316-50698F330E78}">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23" authorId="0" shapeId="0" xr:uid="{3A7379BB-6045-40F1-AFCD-65AAD6A24500}">
      <text>
        <r>
          <rPr>
            <sz val="8"/>
            <color indexed="81"/>
            <rFont val="Tahoma"/>
            <family val="2"/>
          </rPr>
          <t>The Fitting options are;
Face Fit
Recess Fit</t>
        </r>
      </text>
    </comment>
    <comment ref="K23" authorId="0" shapeId="0" xr:uid="{BDB30558-20B7-4969-8FF7-FE33BCC0A78C}">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3" authorId="0" shapeId="0" xr:uid="{410781AC-8029-4938-B96C-FC58F5370CCE}">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23" authorId="0" shapeId="0" xr:uid="{C9384E32-F7E8-49F0-A668-C430CDBB67AD}">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23" authorId="0" shapeId="0" xr:uid="{6D61BEF7-C35F-4ADC-BAE7-EA34C7999D15}">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23" authorId="0" shapeId="0" xr:uid="{4CBA9C60-DF76-4C64-867C-36654182C400}">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23" authorId="0" shapeId="0" xr:uid="{70A569BE-203F-4EF0-A118-1D5EDDC8D52E}">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23" authorId="0" shapeId="0" xr:uid="{A6C84DC8-8ADA-46F6-9E9E-04846FE743A1}">
      <text>
        <r>
          <rPr>
            <sz val="8"/>
            <color indexed="81"/>
            <rFont val="Tahoma"/>
            <family val="2"/>
          </rPr>
          <t>Please use this section 
to specify 
any Special Requirements
for the Line/Order.</t>
        </r>
      </text>
    </comment>
    <comment ref="D24" authorId="0" shapeId="0" xr:uid="{617450C6-FCD4-4AE9-9893-3C3D71ABC3EC}">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24" authorId="0" shapeId="0" xr:uid="{9747BD0C-7465-4BE8-9BBD-5C660AFF320F}">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24" authorId="0" shapeId="0" xr:uid="{07CC60BB-1E18-42E4-BF67-041A4766C197}">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24" authorId="0" shapeId="0" xr:uid="{3654B2F8-BDD9-4CC7-8888-E7EC0683B623}">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24" authorId="0" shapeId="0" xr:uid="{FA5B56BD-594B-492E-8513-B076051C2778}">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24" authorId="0" shapeId="0" xr:uid="{A9EAF2A8-8E4B-4176-9F36-41C4E24C1B77}">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24" authorId="0" shapeId="0" xr:uid="{EB8D0751-92DF-4965-BBD9-156C9DBC9553}">
      <text>
        <r>
          <rPr>
            <sz val="8"/>
            <color indexed="81"/>
            <rFont val="Tahoma"/>
            <family val="2"/>
          </rPr>
          <t>The Fitting options are;
Face Fit
Recess Fit</t>
        </r>
      </text>
    </comment>
    <comment ref="K24" authorId="0" shapeId="0" xr:uid="{BEA0EBB2-DAEE-4C2A-97E6-987715E4754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4" authorId="0" shapeId="0" xr:uid="{FAE5562C-772D-4C60-80CD-EEEC2CC1EC56}">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24" authorId="0" shapeId="0" xr:uid="{E3FD2DF1-02EA-456D-A4F8-387B7993FD01}">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24" authorId="0" shapeId="0" xr:uid="{FAA4B389-17AF-44E4-9E1C-2BF097B40B3D}">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24" authorId="0" shapeId="0" xr:uid="{679458CC-47A7-4D1B-A5EA-0A42D5C1F077}">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24" authorId="0" shapeId="0" xr:uid="{A6FDE014-A3A7-4F8E-85C7-746294BB79E4}">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24" authorId="0" shapeId="0" xr:uid="{F3712F12-7EF9-4C36-BD35-7AEF9E2B2212}">
      <text>
        <r>
          <rPr>
            <sz val="8"/>
            <color indexed="81"/>
            <rFont val="Tahoma"/>
            <family val="2"/>
          </rPr>
          <t>Please use this section 
to specify 
any Special Requirements
for the Line/Order.</t>
        </r>
      </text>
    </comment>
    <comment ref="D25" authorId="0" shapeId="0" xr:uid="{264EDE73-B2C1-4F88-A15A-5DB1FE48A6CA}">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25" authorId="0" shapeId="0" xr:uid="{017035CD-B99E-455E-83EF-3666B8DFC4BA}">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25" authorId="0" shapeId="0" xr:uid="{ECAAA9D9-2326-473F-9E35-24929DE185AC}">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25" authorId="0" shapeId="0" xr:uid="{CB436DCA-537F-47C2-8590-BE08CDA83B03}">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25" authorId="0" shapeId="0" xr:uid="{11FE5551-40E0-4ECF-8B6E-A8CF6E8F3122}">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25" authorId="0" shapeId="0" xr:uid="{11E21226-5152-4FC4-BB27-04A5B03C9EB7}">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25" authorId="0" shapeId="0" xr:uid="{73B21F11-B156-469F-AB74-47DD3B2B35C8}">
      <text>
        <r>
          <rPr>
            <sz val="8"/>
            <color indexed="81"/>
            <rFont val="Tahoma"/>
            <family val="2"/>
          </rPr>
          <t>The Fitting options are;
Face Fit
Recess Fit</t>
        </r>
      </text>
    </comment>
    <comment ref="K25" authorId="0" shapeId="0" xr:uid="{034F33A9-DEBC-4381-872D-6DE23C090725}">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5" authorId="0" shapeId="0" xr:uid="{C50C329F-A3FF-4123-B943-137922F901D3}">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25" authorId="0" shapeId="0" xr:uid="{9247E1A1-9188-4A30-96E4-4844C824E6EA}">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25" authorId="0" shapeId="0" xr:uid="{25C4184B-44AD-4568-B1B4-E666237E85E8}">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25" authorId="0" shapeId="0" xr:uid="{696E4985-4944-491B-9C7A-85D404114109}">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25" authorId="0" shapeId="0" xr:uid="{CAB48602-29E4-425D-B914-264741FECAFD}">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25" authorId="0" shapeId="0" xr:uid="{812CB42B-B73F-4069-AB89-B9063638097B}">
      <text>
        <r>
          <rPr>
            <sz val="8"/>
            <color indexed="81"/>
            <rFont val="Tahoma"/>
            <family val="2"/>
          </rPr>
          <t>Please use this section 
to specify 
any Special Requirements
for the Line/Order.</t>
        </r>
      </text>
    </comment>
    <comment ref="D26" authorId="0" shapeId="0" xr:uid="{234179A5-07BF-42EB-8185-45188F9E91BA}">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26" authorId="0" shapeId="0" xr:uid="{2FBCE7B5-8C91-46B6-8CD6-0EE846C0B6BC}">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26" authorId="0" shapeId="0" xr:uid="{5E6E4DDA-5DD8-47D4-B44B-1F04CEA72140}">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26" authorId="0" shapeId="0" xr:uid="{7B96EE4D-9585-4E95-B00D-B459EEFA1B9C}">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26" authorId="0" shapeId="0" xr:uid="{03AE6D82-3E34-466D-8D1F-7406E968E64F}">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26" authorId="0" shapeId="0" xr:uid="{58D6C0F0-6022-4C6F-9296-B2686A9176BF}">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26" authorId="0" shapeId="0" xr:uid="{43B7155D-361C-4A79-8F8C-A54DB4A56F2C}">
      <text>
        <r>
          <rPr>
            <sz val="8"/>
            <color indexed="81"/>
            <rFont val="Tahoma"/>
            <family val="2"/>
          </rPr>
          <t>The Fitting options are;
Face Fit
Recess Fit</t>
        </r>
      </text>
    </comment>
    <comment ref="K26" authorId="0" shapeId="0" xr:uid="{734F705B-D582-4269-9C6A-41FAA8B07381}">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6" authorId="0" shapeId="0" xr:uid="{AB5647AA-40E2-47BF-8EB6-9E82AD33C248}">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26" authorId="0" shapeId="0" xr:uid="{7FD1B19F-F562-4A26-8BCC-D24534857CFB}">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26" authorId="0" shapeId="0" xr:uid="{467B364C-68AA-4D31-A164-D866D27AF0B9}">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26" authorId="0" shapeId="0" xr:uid="{C1D0C09C-BD0D-444F-BB4C-99BD12724379}">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26" authorId="0" shapeId="0" xr:uid="{9148446B-4551-4EFC-B2CD-FFC7D330382A}">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26" authorId="0" shapeId="0" xr:uid="{445FABED-1CF7-4BDA-811A-7F871A9FDC80}">
      <text>
        <r>
          <rPr>
            <sz val="8"/>
            <color indexed="81"/>
            <rFont val="Tahoma"/>
            <family val="2"/>
          </rPr>
          <t>Please use this section 
to specify 
any Special Requirements
for the Line/Order.</t>
        </r>
      </text>
    </comment>
    <comment ref="D27" authorId="0" shapeId="0" xr:uid="{3DC800C4-7060-48FA-8E3A-C3D2A3F0AFB7}">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27" authorId="0" shapeId="0" xr:uid="{A929DAD5-907F-41AE-BA95-5AF34CF561B8}">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27" authorId="0" shapeId="0" xr:uid="{CBB91F80-0D6A-411E-9D99-D9A41D8A2E91}">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27" authorId="0" shapeId="0" xr:uid="{65B82F52-403F-4F5D-87F5-5770BFEF275E}">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27" authorId="0" shapeId="0" xr:uid="{46AFAF32-D9C1-4D63-86A0-5EB49EF23274}">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27" authorId="0" shapeId="0" xr:uid="{A8B718CD-48F0-4E2C-B2C4-E80168C1E195}">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27" authorId="0" shapeId="0" xr:uid="{92989ED2-2833-4965-99DB-591C78C2A08D}">
      <text>
        <r>
          <rPr>
            <sz val="8"/>
            <color indexed="81"/>
            <rFont val="Tahoma"/>
            <family val="2"/>
          </rPr>
          <t>The Fitting options are;
Face Fit
Recess Fit</t>
        </r>
      </text>
    </comment>
    <comment ref="K27" authorId="0" shapeId="0" xr:uid="{537091A2-E3A9-459C-B013-E306F3FE979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7" authorId="0" shapeId="0" xr:uid="{26FF5C3A-8525-426E-B746-0F98BA16AB41}">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27" authorId="0" shapeId="0" xr:uid="{E69D49F1-98FB-49A2-B68E-82D25F1C540C}">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27" authorId="0" shapeId="0" xr:uid="{F5BC5154-BC32-47F2-8DDD-68A2B57D76D3}">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27" authorId="0" shapeId="0" xr:uid="{BF7C9D75-62B5-472B-B65C-03DA3C9B7845}">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27" authorId="0" shapeId="0" xr:uid="{0D6044A4-85E7-435E-852F-096AE348C4A7}">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27" authorId="0" shapeId="0" xr:uid="{9DF56892-E835-4A0D-8D42-F2D3E6D79488}">
      <text>
        <r>
          <rPr>
            <sz val="8"/>
            <color indexed="81"/>
            <rFont val="Tahoma"/>
            <family val="2"/>
          </rPr>
          <t>Please use this section 
to specify 
any Special Requirements
for the Line/Order.</t>
        </r>
      </text>
    </comment>
    <comment ref="D28" authorId="0" shapeId="0" xr:uid="{007970AB-D996-4FE4-81B3-F4CEC3C1DB80}">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28" authorId="0" shapeId="0" xr:uid="{842C07F0-C2C5-49B9-B90E-3C8AEF8AB3EE}">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28" authorId="0" shapeId="0" xr:uid="{1503C237-3156-4866-BAC6-5040FA1D828A}">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28" authorId="0" shapeId="0" xr:uid="{AD807A81-83B4-4757-BB6E-BC54A22BDA1B}">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28" authorId="0" shapeId="0" xr:uid="{09F6A8A0-CDCE-4CCA-BD51-977128077F18}">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28" authorId="0" shapeId="0" xr:uid="{134B884F-972F-43D8-B4CC-4CB4DD089BF8}">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28" authorId="0" shapeId="0" xr:uid="{A28F0A57-09FD-4E80-A412-3EF6C6504909}">
      <text>
        <r>
          <rPr>
            <sz val="8"/>
            <color indexed="81"/>
            <rFont val="Tahoma"/>
            <family val="2"/>
          </rPr>
          <t>The Fitting options are;
Face Fit
Recess Fit</t>
        </r>
      </text>
    </comment>
    <comment ref="K28" authorId="0" shapeId="0" xr:uid="{257DDB39-7325-4318-AFF0-B0A3BC699527}">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8" authorId="0" shapeId="0" xr:uid="{0BB47AA8-117F-4434-B8D8-0FCCE2DD6A5C}">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28" authorId="0" shapeId="0" xr:uid="{3546AC7F-EA59-411E-84DB-30A2CF81FBC3}">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28" authorId="0" shapeId="0" xr:uid="{F7FBD1B9-2DD9-47A8-8DE1-7EAC2EDFE1ED}">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28" authorId="0" shapeId="0" xr:uid="{5F26CD2D-F7AB-44AF-92FA-C51D778F6213}">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28" authorId="0" shapeId="0" xr:uid="{562C18AB-310B-4BF9-8F7C-F2AED2E89E12}">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28" authorId="0" shapeId="0" xr:uid="{A08F0BBF-466F-426D-9CF9-3232402FAAC5}">
      <text>
        <r>
          <rPr>
            <sz val="8"/>
            <color indexed="81"/>
            <rFont val="Tahoma"/>
            <family val="2"/>
          </rPr>
          <t>Please use this section 
to specify 
any Special Requirements
for the Line/Order.</t>
        </r>
      </text>
    </comment>
    <comment ref="D29" authorId="0" shapeId="0" xr:uid="{DE8B8EAD-F9E8-4EF4-9C1A-CDD74EA18A85}">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29" authorId="0" shapeId="0" xr:uid="{9BC64D1B-6F90-4E5C-8CDF-9B6DB29FD25E}">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29" authorId="0" shapeId="0" xr:uid="{9AC617B9-F41C-4580-AD28-F61EA0B3EFEE}">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29" authorId="0" shapeId="0" xr:uid="{855DBC07-EFCE-471F-9D08-92F6303E7C88}">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29" authorId="0" shapeId="0" xr:uid="{B77A7B91-4AC9-425B-98ED-953A65B9709E}">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29" authorId="0" shapeId="0" xr:uid="{96CBD668-5903-4A75-B9BC-E9FD6839E739}">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29" authorId="0" shapeId="0" xr:uid="{0FD38831-8FFF-4B3E-B832-B2014A86E8A3}">
      <text>
        <r>
          <rPr>
            <sz val="8"/>
            <color indexed="81"/>
            <rFont val="Tahoma"/>
            <family val="2"/>
          </rPr>
          <t>The Fitting options are;
Face Fit
Recess Fit</t>
        </r>
      </text>
    </comment>
    <comment ref="K29" authorId="0" shapeId="0" xr:uid="{EAF401DD-EBEE-4792-ACBE-972E7A8F15B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29" authorId="0" shapeId="0" xr:uid="{539CA16E-3023-486B-B092-2C8C460D9B13}">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29" authorId="0" shapeId="0" xr:uid="{8D3B77E9-3254-4A92-8AAB-624A3F612864}">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29" authorId="0" shapeId="0" xr:uid="{569C24F3-729F-4089-8FB6-59637E6D17E9}">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29" authorId="0" shapeId="0" xr:uid="{D867547D-75F5-4F5E-85C6-B12F4A081509}">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29" authorId="0" shapeId="0" xr:uid="{598BF0C1-A38D-4AB6-BE4B-CAA2CD9D2420}">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29" authorId="0" shapeId="0" xr:uid="{105225A6-7264-4F3B-BF53-AB2D02FAE9C2}">
      <text>
        <r>
          <rPr>
            <sz val="8"/>
            <color indexed="81"/>
            <rFont val="Tahoma"/>
            <family val="2"/>
          </rPr>
          <t>Please use this section 
to specify 
any Special Requirements
for the Line/Order.</t>
        </r>
      </text>
    </comment>
    <comment ref="D30" authorId="0" shapeId="0" xr:uid="{492D623B-D1E3-48CE-9FB6-949D44DBE27A}">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30" authorId="0" shapeId="0" xr:uid="{77A1865B-B8CA-407F-ABD8-4E57191B1036}">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30" authorId="0" shapeId="0" xr:uid="{84DC722E-AE3D-4AB7-9433-6940883B5A79}">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30" authorId="0" shapeId="0" xr:uid="{C19D8245-F926-4D36-9464-66E05B7B6F15}">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30" authorId="0" shapeId="0" xr:uid="{6B904514-8EBF-45A9-9E7B-BADC65F2405C}">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30" authorId="0" shapeId="0" xr:uid="{D4D51C8A-BFCE-4091-AF92-D5A9B3C5AD61}">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30" authorId="0" shapeId="0" xr:uid="{9433709A-C7B4-448F-B36B-B9AC9FCC286C}">
      <text>
        <r>
          <rPr>
            <sz val="8"/>
            <color indexed="81"/>
            <rFont val="Tahoma"/>
            <family val="2"/>
          </rPr>
          <t>The Fitting options are;
Face Fit
Recess Fit</t>
        </r>
      </text>
    </comment>
    <comment ref="K30" authorId="0" shapeId="0" xr:uid="{4369D8DB-FA8A-4C3B-BDD7-16FDC24B3C06}">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0" authorId="0" shapeId="0" xr:uid="{56E41E2D-3E70-4E5B-9FEE-31DD8D379D73}">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30" authorId="0" shapeId="0" xr:uid="{2EEF50E6-487B-4247-9AA5-9B575A162FE3}">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30" authorId="0" shapeId="0" xr:uid="{9D52FC76-85AB-464C-BFC4-5B2169931042}">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30" authorId="0" shapeId="0" xr:uid="{2B540B95-C2CB-4C48-B65C-8BF9262FF96F}">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30" authorId="0" shapeId="0" xr:uid="{9519794F-6A4B-4A72-BCEB-0BF9103C3089}">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30" authorId="0" shapeId="0" xr:uid="{246D4298-FABB-44E5-9C3F-D39CD9A1D4AA}">
      <text>
        <r>
          <rPr>
            <sz val="8"/>
            <color indexed="81"/>
            <rFont val="Tahoma"/>
            <family val="2"/>
          </rPr>
          <t>Please use this section 
to specify 
any Special Requirements
for the Line/Order.</t>
        </r>
      </text>
    </comment>
    <comment ref="D31" authorId="0" shapeId="0" xr:uid="{274D33CB-6D25-4980-94D5-28D9682DFE78}">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31" authorId="0" shapeId="0" xr:uid="{237920A4-5E46-4162-BD86-3A6E50AECDFF}">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31" authorId="0" shapeId="0" xr:uid="{7AD18032-8963-4CA8-9FF4-10803869FCE3}">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31" authorId="0" shapeId="0" xr:uid="{19F5BDEF-752C-409A-8AAB-4FCE3F895E05}">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31" authorId="0" shapeId="0" xr:uid="{0E97502A-0416-4FA2-87B4-A607E5EEF620}">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31" authorId="0" shapeId="0" xr:uid="{31EF2336-EB84-42C5-92AB-1212E4B5BB08}">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31" authorId="0" shapeId="0" xr:uid="{448E381A-D2FC-4F8F-9998-06638E3AACC0}">
      <text>
        <r>
          <rPr>
            <sz val="8"/>
            <color indexed="81"/>
            <rFont val="Tahoma"/>
            <family val="2"/>
          </rPr>
          <t>The Fitting options are;
Face Fit
Recess Fit</t>
        </r>
      </text>
    </comment>
    <comment ref="K31" authorId="0" shapeId="0" xr:uid="{5B0454D5-99FA-4923-8858-57169C3F5DE6}">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1" authorId="0" shapeId="0" xr:uid="{96946A32-2309-4C4F-A725-3F08C1A76380}">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31" authorId="0" shapeId="0" xr:uid="{30279B9F-00CA-41BD-BC78-1043E18B3362}">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31" authorId="0" shapeId="0" xr:uid="{FCAF2845-0584-4945-994F-96B4F90EDAAE}">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31" authorId="0" shapeId="0" xr:uid="{42F34D5B-B827-4E9F-BAD0-A7EDA58F8719}">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31" authorId="0" shapeId="0" xr:uid="{90101BA4-7C1B-4132-B94D-2D122CE5E0B4}">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31" authorId="0" shapeId="0" xr:uid="{2A5AAECA-483D-4105-9551-CF3B337599C1}">
      <text>
        <r>
          <rPr>
            <sz val="8"/>
            <color indexed="81"/>
            <rFont val="Tahoma"/>
            <family val="2"/>
          </rPr>
          <t>Please use this section 
to specify 
any Special Requirements
for the Line/Order.</t>
        </r>
      </text>
    </comment>
    <comment ref="D32" authorId="0" shapeId="0" xr:uid="{81881267-0F63-40FA-B30E-18DB44CAF2F6}">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32" authorId="0" shapeId="0" xr:uid="{A95890EC-B118-4F24-96CF-924C80B235B6}">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32" authorId="0" shapeId="0" xr:uid="{A20D9046-9EB8-4E11-B837-3CF9457D093C}">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32" authorId="0" shapeId="0" xr:uid="{599AFE72-AE5B-4DDC-B89D-7E6187668BD6}">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32" authorId="0" shapeId="0" xr:uid="{62C94443-83E4-473D-B524-85B4BC747FA8}">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32" authorId="0" shapeId="0" xr:uid="{F29F574C-6420-4F5D-91CC-A250F20174CD}">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32" authorId="0" shapeId="0" xr:uid="{01E6968C-A4A6-4B92-9ACA-1792061F794B}">
      <text>
        <r>
          <rPr>
            <sz val="8"/>
            <color indexed="81"/>
            <rFont val="Tahoma"/>
            <family val="2"/>
          </rPr>
          <t>The Fitting options are;
Face Fit
Recess Fit</t>
        </r>
      </text>
    </comment>
    <comment ref="K32" authorId="0" shapeId="0" xr:uid="{199DC3B8-7F11-4DED-A756-93E81A443FEB}">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2" authorId="0" shapeId="0" xr:uid="{17F7EB1C-0A5B-4750-8AC8-27565656C918}">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32" authorId="0" shapeId="0" xr:uid="{44575784-A7DE-4714-BC82-A653EA5E54E8}">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32" authorId="0" shapeId="0" xr:uid="{1F8E12B2-13E5-4A96-A56E-CB24900AC9A4}">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32" authorId="0" shapeId="0" xr:uid="{9B650AFA-35E1-4487-BCAB-F2FB5A3043FD}">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32" authorId="0" shapeId="0" xr:uid="{A73B12D6-4A5B-4E7E-B65D-062EEFAC7DD4}">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32" authorId="0" shapeId="0" xr:uid="{19897389-3326-4596-842A-02C7C9C5C348}">
      <text>
        <r>
          <rPr>
            <sz val="8"/>
            <color indexed="81"/>
            <rFont val="Tahoma"/>
            <family val="2"/>
          </rPr>
          <t>Please use this section 
to specify 
any Special Requirements
for the Line/Order.</t>
        </r>
      </text>
    </comment>
    <comment ref="D33" authorId="0" shapeId="0" xr:uid="{00038781-4A07-44EC-9D34-6BF3710BC9E3}">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33" authorId="0" shapeId="0" xr:uid="{57E68773-7D80-43C4-B81E-E48DF80C0D26}">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33" authorId="0" shapeId="0" xr:uid="{45A4CF89-65B5-4F29-A1FA-FEAD4149CE8F}">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33" authorId="0" shapeId="0" xr:uid="{63EAF407-2347-434A-A314-500BF45A5983}">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33" authorId="0" shapeId="0" xr:uid="{A7C8961D-4C33-4D68-80D6-2A3DFF65D719}">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33" authorId="0" shapeId="0" xr:uid="{EB37BE50-8936-4EA5-A4D4-15550F28EDA5}">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33" authorId="0" shapeId="0" xr:uid="{E3368AD2-1318-43A1-B3B9-72AC88184F46}">
      <text>
        <r>
          <rPr>
            <sz val="8"/>
            <color indexed="81"/>
            <rFont val="Tahoma"/>
            <family val="2"/>
          </rPr>
          <t>The Fitting options are;
Face Fit
Recess Fit</t>
        </r>
      </text>
    </comment>
    <comment ref="K33" authorId="0" shapeId="0" xr:uid="{1336836C-5AD5-41CF-811D-BF6CCB86EE62}">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3" authorId="0" shapeId="0" xr:uid="{F4728C41-9CD5-4131-B993-2245BE597A0A}">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33" authorId="0" shapeId="0" xr:uid="{38F7E5A1-1B27-4BD0-A730-F21DB7AAB848}">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33" authorId="0" shapeId="0" xr:uid="{45CE8F4A-A912-4F9B-B8B5-1F252D171FC4}">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33" authorId="0" shapeId="0" xr:uid="{7AC6E098-7B61-45EF-B7BF-47605CF70A49}">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33" authorId="0" shapeId="0" xr:uid="{6730B83E-E3FD-40A9-B971-E27DEBD2A6B7}">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33" authorId="0" shapeId="0" xr:uid="{A9896E13-2D6D-4B28-A72F-9AD1A59820F8}">
      <text>
        <r>
          <rPr>
            <sz val="8"/>
            <color indexed="81"/>
            <rFont val="Tahoma"/>
            <family val="2"/>
          </rPr>
          <t>Please use this section 
to specify 
any Special Requirements
for the Line/Order.</t>
        </r>
      </text>
    </comment>
    <comment ref="D34" authorId="0" shapeId="0" xr:uid="{338CB5C7-9F78-4591-9CCD-A14FBFB6BDC5}">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34" authorId="0" shapeId="0" xr:uid="{EB31B5A9-A66D-46C7-A7CA-53E9BA129AC0}">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34" authorId="0" shapeId="0" xr:uid="{AEE6F206-8B25-4491-9045-0914F7D915AC}">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34" authorId="0" shapeId="0" xr:uid="{CEC00DF2-F502-4D0A-A153-73CF0FD0F2F3}">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34" authorId="0" shapeId="0" xr:uid="{C688868B-B189-44C1-AB10-A98D2A0E37F9}">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34" authorId="0" shapeId="0" xr:uid="{3CD810EC-0849-4E4A-8E03-5A0B69FA7ECF}">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34" authorId="0" shapeId="0" xr:uid="{54D732F9-2A61-426A-9EC6-FE0B44F9CE6C}">
      <text>
        <r>
          <rPr>
            <sz val="8"/>
            <color indexed="81"/>
            <rFont val="Tahoma"/>
            <family val="2"/>
          </rPr>
          <t>The Fitting options are;
Face Fit
Recess Fit</t>
        </r>
      </text>
    </comment>
    <comment ref="K34" authorId="0" shapeId="0" xr:uid="{733B0F02-A1EF-46C0-90FD-67301AB6D42A}">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4" authorId="0" shapeId="0" xr:uid="{4EC4E737-9A7C-47DC-9D65-B08F2A60A5E2}">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34" authorId="0" shapeId="0" xr:uid="{FD74FA5C-015B-4CAC-9D0E-FE3B646A5D86}">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34" authorId="0" shapeId="0" xr:uid="{D391347A-9207-4350-BFFD-75C91D2FEAF7}">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34" authorId="0" shapeId="0" xr:uid="{BE178483-53B5-4B65-992C-8DCAA26AAB8C}">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34" authorId="0" shapeId="0" xr:uid="{EC386B22-D9D1-4083-AD95-E2A89F417B86}">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34" authorId="0" shapeId="0" xr:uid="{692AAC6A-3B67-49F0-9AD2-7FCD9A95C35D}">
      <text>
        <r>
          <rPr>
            <sz val="8"/>
            <color indexed="81"/>
            <rFont val="Tahoma"/>
            <family val="2"/>
          </rPr>
          <t>Please use this section 
to specify 
any Special Requirements
for the Line/Order.</t>
        </r>
      </text>
    </comment>
    <comment ref="D35" authorId="0" shapeId="0" xr:uid="{A6B8BE81-D376-4176-B8E4-63EDE7467264}">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35" authorId="0" shapeId="0" xr:uid="{E56F3A04-ED5B-4DCC-BB75-2D9FC20CCFE2}">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35" authorId="0" shapeId="0" xr:uid="{F4A2E502-6025-4AAA-A2E1-828394F1F691}">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35" authorId="0" shapeId="0" xr:uid="{188ABF2D-D6BC-4C53-A0B3-7186A470A57D}">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35" authorId="0" shapeId="0" xr:uid="{0F3327B0-8554-4F1F-A209-E93B6D00F101}">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35" authorId="0" shapeId="0" xr:uid="{345D62CE-7CDB-432F-A908-2B5543F081E1}">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35" authorId="0" shapeId="0" xr:uid="{A92C3E33-C97B-49F7-8543-ACBEC12BF8E6}">
      <text>
        <r>
          <rPr>
            <sz val="8"/>
            <color indexed="81"/>
            <rFont val="Tahoma"/>
            <family val="2"/>
          </rPr>
          <t>The Fitting options are;
Face Fit
Recess Fit</t>
        </r>
      </text>
    </comment>
    <comment ref="K35" authorId="0" shapeId="0" xr:uid="{FF6D06F1-A8F9-404A-83C9-4A8C8803F6F3}">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5" authorId="0" shapeId="0" xr:uid="{732A309D-8F60-4099-9C3E-512BB0B31606}">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35" authorId="0" shapeId="0" xr:uid="{955ADEF0-9028-43B3-84D8-0C36C9F5CAE8}">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35" authorId="0" shapeId="0" xr:uid="{8C0E8381-D8CB-42B5-A91E-3F5FBCA92335}">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35" authorId="0" shapeId="0" xr:uid="{BA5DDD7B-85E9-4F30-893E-CDBB5AEE9903}">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35" authorId="0" shapeId="0" xr:uid="{97FFC934-404F-4DF7-B120-3FCE9D169445}">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35" authorId="0" shapeId="0" xr:uid="{54EF5FB8-1B8B-4144-8612-B215C68C6B2D}">
      <text>
        <r>
          <rPr>
            <sz val="8"/>
            <color indexed="81"/>
            <rFont val="Tahoma"/>
            <family val="2"/>
          </rPr>
          <t>Please use this section 
to specify 
any Special Requirements
for the Line/Order.</t>
        </r>
      </text>
    </comment>
    <comment ref="D36" authorId="0" shapeId="0" xr:uid="{7CD81E96-4746-4DFE-8121-910DCB86EBF1}">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36" authorId="0" shapeId="0" xr:uid="{5C953BF0-F025-4DFA-B021-4FF016CE1FE3}">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36" authorId="0" shapeId="0" xr:uid="{3945F332-AB62-4C92-ABA2-D846B54EFFA9}">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36" authorId="0" shapeId="0" xr:uid="{EAB8A1BF-74E5-4305-9065-E2AFF7617049}">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36" authorId="0" shapeId="0" xr:uid="{B5FC3BCA-F55B-46DA-B4FC-C55CF55ADDF8}">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36" authorId="0" shapeId="0" xr:uid="{9F351555-E056-4DB4-B310-28C060B27D7B}">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36" authorId="0" shapeId="0" xr:uid="{DE0D2978-EE03-4468-8099-7DB222CED29C}">
      <text>
        <r>
          <rPr>
            <sz val="8"/>
            <color indexed="81"/>
            <rFont val="Tahoma"/>
            <family val="2"/>
          </rPr>
          <t>The Fitting options are;
Face Fit
Recess Fit</t>
        </r>
      </text>
    </comment>
    <comment ref="K36" authorId="0" shapeId="0" xr:uid="{7D54F22D-5ACA-4A0D-8BC9-B68AFBB08054}">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6" authorId="0" shapeId="0" xr:uid="{F31CA4C0-FC80-4326-B7D8-904AB3BAC5BA}">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36" authorId="0" shapeId="0" xr:uid="{96DB0FE1-2793-4645-8240-A726D4B7F9B7}">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36" authorId="0" shapeId="0" xr:uid="{7BB8BFC9-F3BA-4159-ABA9-F0A176B00085}">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36" authorId="0" shapeId="0" xr:uid="{05B54F51-5199-4BB5-96F5-409D7553D8E2}">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36" authorId="0" shapeId="0" xr:uid="{A9BE64B2-B0BB-444E-A8E9-9DF5C6CBF9B9}">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36" authorId="0" shapeId="0" xr:uid="{7659AF7B-E7D5-46C7-BFA9-2F684B9C4EA3}">
      <text>
        <r>
          <rPr>
            <sz val="8"/>
            <color indexed="81"/>
            <rFont val="Tahoma"/>
            <family val="2"/>
          </rPr>
          <t>Please use this section 
to specify 
any Special Requirements
for the Line/Order.</t>
        </r>
      </text>
    </comment>
    <comment ref="D37" authorId="0" shapeId="0" xr:uid="{DC9AA8A1-4B81-4AF9-A479-DCAE3E2E7688}">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37" authorId="0" shapeId="0" xr:uid="{8AE70522-9475-44A3-A4E3-A6DF5B4209C3}">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37" authorId="0" shapeId="0" xr:uid="{A11748BC-A473-4952-A662-800D59D41A4D}">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37" authorId="0" shapeId="0" xr:uid="{39BDDF0E-F39D-4DD6-8422-2F90BC0BB91D}">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37" authorId="0" shapeId="0" xr:uid="{7F50264E-AE77-43FD-BB42-E800D0EEFA57}">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37" authorId="0" shapeId="0" xr:uid="{3E8968D6-7A14-481B-A043-5579A02CB49A}">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37" authorId="0" shapeId="0" xr:uid="{68199EF0-4E4C-4283-B2E5-684E2AE648C1}">
      <text>
        <r>
          <rPr>
            <sz val="8"/>
            <color indexed="81"/>
            <rFont val="Tahoma"/>
            <family val="2"/>
          </rPr>
          <t>The Fitting options are;
Face Fit
Recess Fit</t>
        </r>
      </text>
    </comment>
    <comment ref="K37" authorId="0" shapeId="0" xr:uid="{DA77B32E-4D59-4FDB-9D16-6153BEAA7BA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7" authorId="0" shapeId="0" xr:uid="{E90D0790-69B5-474F-B9B5-2A005F13A257}">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37" authorId="0" shapeId="0" xr:uid="{9C3BFE1C-82A7-4FFF-A109-7DDC43046153}">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37" authorId="0" shapeId="0" xr:uid="{7601AC52-E975-4058-80E2-D71336230BC7}">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37" authorId="0" shapeId="0" xr:uid="{835B99A8-E10D-40A1-9C71-EFF747C191CC}">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37" authorId="0" shapeId="0" xr:uid="{4E08CAE1-E161-4490-9EDF-16E2EC910BB1}">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37" authorId="0" shapeId="0" xr:uid="{A7484749-FD69-4D00-9F86-83627169BB5A}">
      <text>
        <r>
          <rPr>
            <sz val="8"/>
            <color indexed="81"/>
            <rFont val="Tahoma"/>
            <family val="2"/>
          </rPr>
          <t>Please use this section 
to specify 
any Special Requirements
for the Line/Order.</t>
        </r>
      </text>
    </comment>
    <comment ref="D38" authorId="0" shapeId="0" xr:uid="{7F4D4CFB-264C-468F-9B86-62EF78C7B72E}">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38" authorId="0" shapeId="0" xr:uid="{73272890-E204-4F96-BC9C-738405546F87}">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38" authorId="0" shapeId="0" xr:uid="{5F132EA7-7790-4F52-82D3-181942A30B56}">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38" authorId="0" shapeId="0" xr:uid="{D91E079E-7EF7-45F5-B93E-FDFCFC452CDA}">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38" authorId="0" shapeId="0" xr:uid="{62332F92-25E6-4FE8-8F93-2D5172456D99}">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38" authorId="0" shapeId="0" xr:uid="{B15A04E7-A3D0-4B8B-8534-234D97DE20A5}">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38" authorId="0" shapeId="0" xr:uid="{59EDE1B6-1917-444B-8C6F-6113F37D3993}">
      <text>
        <r>
          <rPr>
            <sz val="8"/>
            <color indexed="81"/>
            <rFont val="Tahoma"/>
            <family val="2"/>
          </rPr>
          <t>The Fitting options are;
Face Fit
Recess Fit</t>
        </r>
      </text>
    </comment>
    <comment ref="K38" authorId="0" shapeId="0" xr:uid="{50F0DA5F-A1F1-431D-BF04-F2B36D54C94E}">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8" authorId="0" shapeId="0" xr:uid="{CC139968-72B4-41E4-8263-43E025AD4F7F}">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38" authorId="0" shapeId="0" xr:uid="{4D476BF5-8169-4417-9D3E-EAA0B7FB56F8}">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38" authorId="0" shapeId="0" xr:uid="{D30D4C8B-E603-4D9C-9194-A89DDCAA74BC}">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38" authorId="0" shapeId="0" xr:uid="{20CA7B1B-AC9A-4C77-8DB7-A62D1832F065}">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38" authorId="0" shapeId="0" xr:uid="{CC89C2F8-9A65-44A3-82B7-2E22DC43EF82}">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38" authorId="0" shapeId="0" xr:uid="{0F0273C5-7B96-467D-8C3D-8ACCAB8C58C4}">
      <text>
        <r>
          <rPr>
            <sz val="8"/>
            <color indexed="81"/>
            <rFont val="Tahoma"/>
            <family val="2"/>
          </rPr>
          <t>Please use this section 
to specify 
any Special Requirements
for the Line/Order.</t>
        </r>
      </text>
    </comment>
    <comment ref="D39" authorId="0" shapeId="0" xr:uid="{C48808DA-E575-4CFA-9195-71D05FBCDDBA}">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39" authorId="0" shapeId="0" xr:uid="{C33B7DA9-E09B-4E5F-A00D-8F253080EE7A}">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39" authorId="0" shapeId="0" xr:uid="{F5799FAE-B930-4042-8810-6A49D5644F69}">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39" authorId="0" shapeId="0" xr:uid="{8B2FA24B-A043-4DCC-B7A7-AA2AE0C3ED3E}">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39" authorId="0" shapeId="0" xr:uid="{45DC843B-2EA5-40F6-B2D7-270337E130C2}">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39" authorId="0" shapeId="0" xr:uid="{F4E5ECFC-93E7-437A-99F0-78A27FC1CF24}">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39" authorId="0" shapeId="0" xr:uid="{9A0C60AD-E87E-4C32-802A-C0BDFB551969}">
      <text>
        <r>
          <rPr>
            <sz val="8"/>
            <color indexed="81"/>
            <rFont val="Tahoma"/>
            <family val="2"/>
          </rPr>
          <t>The Fitting options are;
Face Fit
Recess Fit</t>
        </r>
      </text>
    </comment>
    <comment ref="K39" authorId="0" shapeId="0" xr:uid="{43C35B55-5956-4E37-A16D-633E6AFCEDC9}">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39" authorId="0" shapeId="0" xr:uid="{F823AA41-A67A-4D51-B104-02F33111D59E}">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39" authorId="0" shapeId="0" xr:uid="{310BABB2-0331-4E23-B37D-D894B48C7725}">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39" authorId="0" shapeId="0" xr:uid="{202A37A8-3DBC-478A-9CE7-D662EDB80240}">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39" authorId="0" shapeId="0" xr:uid="{1935AE21-AB98-450E-9646-9685C1A43A61}">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39" authorId="0" shapeId="0" xr:uid="{071915BF-5CD9-4DED-B939-EE3A03D9EDD4}">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39" authorId="0" shapeId="0" xr:uid="{BF3A6B16-E5AC-4B8D-AB69-745D125911B2}">
      <text>
        <r>
          <rPr>
            <sz val="8"/>
            <color indexed="81"/>
            <rFont val="Tahoma"/>
            <family val="2"/>
          </rPr>
          <t>Please use this section 
to specify 
any Special Requirements
for the Line/Order.</t>
        </r>
      </text>
    </comment>
    <comment ref="D40" authorId="0" shapeId="0" xr:uid="{D416E171-A4C0-4679-A215-009E510EB7AE}">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40" authorId="0" shapeId="0" xr:uid="{C9D0874A-9082-477F-B900-E98D7A525CC3}">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40" authorId="0" shapeId="0" xr:uid="{49149F6E-F79B-46EE-91D2-ED6EA06ECB92}">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40" authorId="0" shapeId="0" xr:uid="{CB6CBCAF-A90D-4E63-9F79-F230F1EF3FB0}">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40" authorId="0" shapeId="0" xr:uid="{D30A0B9D-634F-44C7-B19C-34162CE8FB08}">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40" authorId="0" shapeId="0" xr:uid="{789FC2B3-6009-48E6-87C6-E0D98304DE4D}">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40" authorId="0" shapeId="0" xr:uid="{D05B7A0E-CF86-4587-BEF7-0FA785A57027}">
      <text>
        <r>
          <rPr>
            <sz val="8"/>
            <color indexed="81"/>
            <rFont val="Tahoma"/>
            <family val="2"/>
          </rPr>
          <t>The Fitting options are;
Face Fit
Recess Fit</t>
        </r>
      </text>
    </comment>
    <comment ref="K40" authorId="0" shapeId="0" xr:uid="{3A798B38-795B-4DED-A3F7-8F381BFDB245}">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0" authorId="0" shapeId="0" xr:uid="{190AAF1F-5883-4433-846C-A627C4D85B82}">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40" authorId="0" shapeId="0" xr:uid="{88F73981-ECF7-4F9A-8F80-498A7F59E629}">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40" authorId="0" shapeId="0" xr:uid="{5C84316D-DFBD-42DF-A011-09FBFB12B076}">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40" authorId="0" shapeId="0" xr:uid="{B4B9901E-FC2B-428B-858D-9954345CC58E}">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40" authorId="0" shapeId="0" xr:uid="{6B7318FD-E049-4EDB-B85D-D0B9974819C3}">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40" authorId="0" shapeId="0" xr:uid="{CC9EBA65-0882-40E6-9AE0-B50E1C75DBF5}">
      <text>
        <r>
          <rPr>
            <sz val="8"/>
            <color indexed="81"/>
            <rFont val="Tahoma"/>
            <family val="2"/>
          </rPr>
          <t>Please use this section 
to specify 
any Special Requirements
for the Line/Order.</t>
        </r>
      </text>
    </comment>
    <comment ref="D41" authorId="0" shapeId="0" xr:uid="{22A70375-C52D-4793-BE8E-076D275585C1}">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41" authorId="0" shapeId="0" xr:uid="{F50D6279-62CA-4D61-A39F-20F477FFCD73}">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41" authorId="0" shapeId="0" xr:uid="{8C9B46D2-76E7-4B0A-A454-9C91AA369170}">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41" authorId="0" shapeId="0" xr:uid="{DC3656DD-4602-4BAB-BF5E-32D0A425CC80}">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41" authorId="0" shapeId="0" xr:uid="{65792E6D-12F3-4EAC-9B76-7F27EEC33586}">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41" authorId="0" shapeId="0" xr:uid="{22DA31F0-8963-43D3-A921-1E04D7013281}">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41" authorId="0" shapeId="0" xr:uid="{7A2266C4-29B3-4196-B9FE-9218AC3044C0}">
      <text>
        <r>
          <rPr>
            <sz val="8"/>
            <color indexed="81"/>
            <rFont val="Tahoma"/>
            <family val="2"/>
          </rPr>
          <t>The Fitting options are;
Face Fit
Recess Fit</t>
        </r>
      </text>
    </comment>
    <comment ref="K41" authorId="0" shapeId="0" xr:uid="{93F964D4-1AB0-4CDD-B3AD-6A6873C0F4F6}">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1" authorId="0" shapeId="0" xr:uid="{075D0DC6-075A-45BC-B054-0E1527618E25}">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41" authorId="0" shapeId="0" xr:uid="{0E3AB393-85D3-4AC4-8462-7B24C7CF8ECA}">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41" authorId="0" shapeId="0" xr:uid="{4F856BBB-C1A0-4122-9019-1FF5B6FCB2AB}">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41" authorId="0" shapeId="0" xr:uid="{98600CA6-5F4A-402F-A02C-51B54C19154A}">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41" authorId="0" shapeId="0" xr:uid="{71F48E78-8948-40D8-B20B-A9DD4BBFB2E7}">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41" authorId="0" shapeId="0" xr:uid="{732466FC-4033-49AB-A51A-85D7098B756A}">
      <text>
        <r>
          <rPr>
            <sz val="8"/>
            <color indexed="81"/>
            <rFont val="Tahoma"/>
            <family val="2"/>
          </rPr>
          <t>Please use this section 
to specify 
any Special Requirements
for the Line/Order.</t>
        </r>
      </text>
    </comment>
    <comment ref="D42" authorId="0" shapeId="0" xr:uid="{5134F020-DBA9-4F04-924D-D6A61710F04F}">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42" authorId="0" shapeId="0" xr:uid="{6D6B7314-511C-4D63-89CB-E554868AB35D}">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42" authorId="0" shapeId="0" xr:uid="{18CF75D2-980D-41E7-B5FD-9859EF6FA42D}">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42" authorId="0" shapeId="0" xr:uid="{87AE024C-8B0C-418D-8AE4-9291B4B5D264}">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42" authorId="0" shapeId="0" xr:uid="{4D1E4958-EF09-480F-AF91-56D5E0F43EE0}">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42" authorId="0" shapeId="0" xr:uid="{3E8697E4-CC50-4016-9C13-F156526A0913}">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42" authorId="0" shapeId="0" xr:uid="{7892150B-DA75-462E-97F8-3DF65841B694}">
      <text>
        <r>
          <rPr>
            <sz val="8"/>
            <color indexed="81"/>
            <rFont val="Tahoma"/>
            <family val="2"/>
          </rPr>
          <t>The Fitting options are;
Face Fit
Recess Fit</t>
        </r>
      </text>
    </comment>
    <comment ref="K42" authorId="0" shapeId="0" xr:uid="{8F8B0322-AB89-49E9-8DE6-1D2C07E6F150}">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2" authorId="0" shapeId="0" xr:uid="{2E49BE72-2FCC-4A07-9956-B6A14D28F78A}">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42" authorId="0" shapeId="0" xr:uid="{EA5FBA31-9D3F-468F-A221-273AB28E36C1}">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42" authorId="0" shapeId="0" xr:uid="{98F5EE94-34D4-4418-866D-73815DAAF198}">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42" authorId="0" shapeId="0" xr:uid="{70696981-6BBE-44A7-BC5A-8158CF386406}">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42" authorId="0" shapeId="0" xr:uid="{013649ED-A7E6-4614-BD42-F93CC074A6F7}">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42" authorId="0" shapeId="0" xr:uid="{C3A9C4C1-0562-4FBF-B3C1-F7F4FF8382BA}">
      <text>
        <r>
          <rPr>
            <sz val="8"/>
            <color indexed="81"/>
            <rFont val="Tahoma"/>
            <family val="2"/>
          </rPr>
          <t>Please use this section 
to specify 
any Special Requirements
for the Line/Order.</t>
        </r>
      </text>
    </comment>
    <comment ref="D43" authorId="0" shapeId="0" xr:uid="{FD96C1FE-6468-4870-9D9C-4ED3EE0317B3}">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43" authorId="0" shapeId="0" xr:uid="{26A03C24-2F64-41C2-83A7-D83EEA3A2524}">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43" authorId="0" shapeId="0" xr:uid="{44AC65B3-6BD9-4D9E-8656-E6C489014495}">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43" authorId="0" shapeId="0" xr:uid="{464FA8D9-427F-4659-9763-535744056986}">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43" authorId="0" shapeId="0" xr:uid="{40FE99E4-FD6B-445D-9AAE-9B48BC08676B}">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43" authorId="0" shapeId="0" xr:uid="{3F44BB9B-62F6-404E-9701-A06315D2C816}">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43" authorId="0" shapeId="0" xr:uid="{BAC23762-E9C9-4A38-BF4A-A004EEF289F8}">
      <text>
        <r>
          <rPr>
            <sz val="8"/>
            <color indexed="81"/>
            <rFont val="Tahoma"/>
            <family val="2"/>
          </rPr>
          <t>The Fitting options are;
Face Fit
Recess Fit</t>
        </r>
      </text>
    </comment>
    <comment ref="K43" authorId="0" shapeId="0" xr:uid="{D2525818-4564-4625-ABCE-A81491F19F6D}">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3" authorId="0" shapeId="0" xr:uid="{754681EA-62B2-45DE-9680-0450C21D1A75}">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43" authorId="0" shapeId="0" xr:uid="{F0055F76-07C0-4DD7-8B62-2C8DDC32C59D}">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43" authorId="0" shapeId="0" xr:uid="{CD8364AC-E745-4C5E-9A5E-C46225C11C9B}">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43" authorId="0" shapeId="0" xr:uid="{82E49E33-626B-40B7-8A3B-1D026D93BD4D}">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43" authorId="0" shapeId="0" xr:uid="{50B7BE4A-A735-4F7C-93D1-6EF032BE9621}">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43" authorId="0" shapeId="0" xr:uid="{863E9D4A-EE47-456F-BDED-A2BFE512908E}">
      <text>
        <r>
          <rPr>
            <sz val="8"/>
            <color indexed="81"/>
            <rFont val="Tahoma"/>
            <family val="2"/>
          </rPr>
          <t>Please use this section 
to specify 
any Special Requirements
for the Line/Order.</t>
        </r>
      </text>
    </comment>
    <comment ref="D44" authorId="0" shapeId="0" xr:uid="{A4F58088-8F57-4060-8F05-8F110405A0C7}">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44" authorId="0" shapeId="0" xr:uid="{7693DD3D-992C-4CB1-B258-40757F7320D1}">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44" authorId="0" shapeId="0" xr:uid="{185EC77A-4F22-4557-B3A1-222BB58D9AFF}">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44" authorId="0" shapeId="0" xr:uid="{D92A50A6-BA17-4099-B1C7-6B691184B118}">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44" authorId="0" shapeId="0" xr:uid="{D556B89B-7AFF-457A-9CB1-6DF5E1D959A8}">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44" authorId="0" shapeId="0" xr:uid="{6D9CF663-0E7E-4688-ADA5-4A2F02A08118}">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44" authorId="0" shapeId="0" xr:uid="{60A35D38-AF38-4DF5-9B6E-F77D55BF3284}">
      <text>
        <r>
          <rPr>
            <sz val="8"/>
            <color indexed="81"/>
            <rFont val="Tahoma"/>
            <family val="2"/>
          </rPr>
          <t>The Fitting options are;
Face Fit
Recess Fit</t>
        </r>
      </text>
    </comment>
    <comment ref="K44" authorId="0" shapeId="0" xr:uid="{85F2673A-832E-4B2D-A236-FCC71B9BDAE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4" authorId="0" shapeId="0" xr:uid="{1B650F8E-776F-416A-AE5E-81C2BD70FE5C}">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44" authorId="0" shapeId="0" xr:uid="{8E0B422F-838C-4DE8-924E-E7E0D442D6C3}">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44" authorId="0" shapeId="0" xr:uid="{8BD372A7-3FF2-4D51-A8EB-30661E82D1FF}">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44" authorId="0" shapeId="0" xr:uid="{1C5EB3D1-4ECA-488E-85BC-C02F72D82156}">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44" authorId="0" shapeId="0" xr:uid="{5C33445D-32D4-4525-BB22-1BB28B253257}">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44" authorId="0" shapeId="0" xr:uid="{15C63D06-9E7F-4D1E-BEBF-9434EC134ABF}">
      <text>
        <r>
          <rPr>
            <sz val="8"/>
            <color indexed="81"/>
            <rFont val="Tahoma"/>
            <family val="2"/>
          </rPr>
          <t>Please use this section 
to specify 
any Special Requirements
for the Line/Order.</t>
        </r>
      </text>
    </comment>
    <comment ref="D45" authorId="0" shapeId="0" xr:uid="{B4EEC493-71EF-4511-A44B-E348C2BB78E6}">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45" authorId="0" shapeId="0" xr:uid="{753B4873-1F5E-46D6-ABE3-5327B019A4C1}">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45" authorId="0" shapeId="0" xr:uid="{1917E500-BDB0-4FB5-98F0-9637C31C32A2}">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45" authorId="0" shapeId="0" xr:uid="{1158214C-2C3A-4C6B-AB68-FECC66C39BA9}">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45" authorId="0" shapeId="0" xr:uid="{197100BA-3581-4A39-8AF6-D0E89F68C3C1}">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45" authorId="0" shapeId="0" xr:uid="{6DE838E2-49EE-4CF8-89BD-8C71D6B31BDE}">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45" authorId="0" shapeId="0" xr:uid="{228C30CD-A597-4B3C-AA54-7143ABB886F9}">
      <text>
        <r>
          <rPr>
            <sz val="8"/>
            <color indexed="81"/>
            <rFont val="Tahoma"/>
            <family val="2"/>
          </rPr>
          <t>The Fitting options are;
Face Fit
Recess Fit</t>
        </r>
      </text>
    </comment>
    <comment ref="K45" authorId="0" shapeId="0" xr:uid="{13DE8C05-7556-4913-AC61-3BC554EC785C}">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5" authorId="0" shapeId="0" xr:uid="{8B68FD86-C789-430D-84D0-297C0EC8C7DC}">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45" authorId="0" shapeId="0" xr:uid="{E1F21D55-2AC8-4918-BBF8-FBD4C503CD2E}">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45" authorId="0" shapeId="0" xr:uid="{AC955FA8-A34E-471E-B67D-E93B667B98C3}">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45" authorId="0" shapeId="0" xr:uid="{04B806B7-A420-4C15-B94C-7F7B8A0E9B49}">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45" authorId="0" shapeId="0" xr:uid="{F20D3A44-86AC-4BAD-A093-8F0E6D2445AF}">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45" authorId="0" shapeId="0" xr:uid="{F7405D0D-6C46-4016-8395-9493D9CC79FC}">
      <text>
        <r>
          <rPr>
            <sz val="8"/>
            <color indexed="81"/>
            <rFont val="Tahoma"/>
            <family val="2"/>
          </rPr>
          <t>Please use this section 
to specify 
any Special Requirements
for the Line/Order.</t>
        </r>
      </text>
    </comment>
    <comment ref="D46" authorId="0" shapeId="0" xr:uid="{1E485279-EAA7-4DCC-8820-491A52E43B94}">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46" authorId="0" shapeId="0" xr:uid="{30A83874-1647-4C83-960B-839020F7A1FB}">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46" authorId="0" shapeId="0" xr:uid="{67068F83-8D6E-4DDD-9CAE-1DE8FB4B7CD7}">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46" authorId="0" shapeId="0" xr:uid="{5A771A52-2407-4003-8F79-6C4D51F0152F}">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46" authorId="0" shapeId="0" xr:uid="{1D751021-1591-46C5-B4DB-786A9F5D5DD3}">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46" authorId="0" shapeId="0" xr:uid="{7D0BF791-3F55-48D6-8DF2-1694568CD962}">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46" authorId="0" shapeId="0" xr:uid="{F5242BE8-AE13-4B48-9BC7-C9A090B2DBB7}">
      <text>
        <r>
          <rPr>
            <sz val="8"/>
            <color indexed="81"/>
            <rFont val="Tahoma"/>
            <family val="2"/>
          </rPr>
          <t>The Fitting options are;
Face Fit
Recess Fit</t>
        </r>
      </text>
    </comment>
    <comment ref="K46" authorId="0" shapeId="0" xr:uid="{1906FDCA-0614-426C-863F-D1490F3D8537}">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6" authorId="0" shapeId="0" xr:uid="{0909B858-899F-4D4E-8009-382B9F1F564D}">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46" authorId="0" shapeId="0" xr:uid="{13821856-BA39-4F7F-8D65-57E22FE6681E}">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46" authorId="0" shapeId="0" xr:uid="{D34C2461-0B74-4E22-B7D2-CB727441E3B8}">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46" authorId="0" shapeId="0" xr:uid="{B0505160-5A3B-4B53-9183-E049DCC930C6}">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46" authorId="0" shapeId="0" xr:uid="{B0452F7D-8E7E-4845-9916-4A0A43BFB999}">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46" authorId="0" shapeId="0" xr:uid="{588B56A0-D405-42CB-82EF-590F67CF855C}">
      <text>
        <r>
          <rPr>
            <sz val="8"/>
            <color indexed="81"/>
            <rFont val="Tahoma"/>
            <family val="2"/>
          </rPr>
          <t>Please use this section 
to specify 
any Special Requirements
for the Line/Order.</t>
        </r>
      </text>
    </comment>
    <comment ref="D47" authorId="0" shapeId="0" xr:uid="{774ECD88-FE2F-420B-A087-F074C94AC2CB}">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47" authorId="0" shapeId="0" xr:uid="{E2ABE77F-0CA2-4D5D-A09D-B78980DFD04B}">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47" authorId="0" shapeId="0" xr:uid="{CB3D1B40-FE9C-4BE8-973D-C8EAC9A8CBE9}">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47" authorId="0" shapeId="0" xr:uid="{72CCF0B4-B528-46A5-A35B-424D5A8329A0}">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47" authorId="0" shapeId="0" xr:uid="{F450E5F9-5FBC-4B16-9A77-836996B934E4}">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47" authorId="0" shapeId="0" xr:uid="{A20C2F89-724E-4BF5-9C51-BD5A338C1543}">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47" authorId="0" shapeId="0" xr:uid="{9BBC47EB-0FCB-4469-8A2F-3F000C400A20}">
      <text>
        <r>
          <rPr>
            <sz val="8"/>
            <color indexed="81"/>
            <rFont val="Tahoma"/>
            <family val="2"/>
          </rPr>
          <t>The Fitting options are;
Face Fit
Recess Fit</t>
        </r>
      </text>
    </comment>
    <comment ref="K47" authorId="0" shapeId="0" xr:uid="{C0F5E911-B77B-40C6-A0EF-3ACA93333976}">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7" authorId="0" shapeId="0" xr:uid="{08263F92-4C29-4CE6-8BD9-4DD24A542124}">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47" authorId="0" shapeId="0" xr:uid="{48403C1D-8EF2-468B-BCF3-5418606B3180}">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47" authorId="0" shapeId="0" xr:uid="{80EB1AC0-E3AC-4FD0-934D-21D240B833A1}">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47" authorId="0" shapeId="0" xr:uid="{31720331-B803-44E0-A513-BB8E8EEBDE96}">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47" authorId="0" shapeId="0" xr:uid="{EBF3C114-35A8-4CA9-AFCE-3FEA70AE8642}">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47" authorId="0" shapeId="0" xr:uid="{E29B3173-0994-4B5C-B716-4A8BA4F95D97}">
      <text>
        <r>
          <rPr>
            <sz val="8"/>
            <color indexed="81"/>
            <rFont val="Tahoma"/>
            <family val="2"/>
          </rPr>
          <t>Please use this section 
to specify 
any Special Requirements
for the Line/Order.</t>
        </r>
      </text>
    </comment>
    <comment ref="D48" authorId="0" shapeId="0" xr:uid="{10D9EB6C-922C-452A-A897-5F4BEF2CAD8E}">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48" authorId="0" shapeId="0" xr:uid="{DEED1883-8A5E-4BF7-B3E0-61601F7C073C}">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48" authorId="0" shapeId="0" xr:uid="{F1704D2A-A7E6-4A62-A40F-537BFCFF6B7A}">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48" authorId="0" shapeId="0" xr:uid="{46E7F162-490A-4439-8B06-2F59B51B1995}">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48" authorId="0" shapeId="0" xr:uid="{0E55B2CA-64AA-4782-AC6F-BC59FFF3CC1A}">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48" authorId="0" shapeId="0" xr:uid="{B597ABFD-0CD9-49EB-83BE-A256AC25B1B3}">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48" authorId="0" shapeId="0" xr:uid="{8D753FF9-0A3B-4D7C-BED3-88063BFA52B8}">
      <text>
        <r>
          <rPr>
            <sz val="8"/>
            <color indexed="81"/>
            <rFont val="Tahoma"/>
            <family val="2"/>
          </rPr>
          <t>The Fitting options are;
Face Fit
Recess Fit</t>
        </r>
      </text>
    </comment>
    <comment ref="K48" authorId="0" shapeId="0" xr:uid="{5333B211-3F45-4522-9FE1-116A6C698BD3}">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8" authorId="0" shapeId="0" xr:uid="{8FF3962D-35A8-40F7-9B64-E3C8459FD64D}">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48" authorId="0" shapeId="0" xr:uid="{D052C397-68FF-4A20-B460-BAC7DEF66694}">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48" authorId="0" shapeId="0" xr:uid="{BF5F6CAA-BCF7-463A-9583-243A38489731}">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48" authorId="0" shapeId="0" xr:uid="{9FE47E3E-7990-4708-BBAD-C57C5D0CE562}">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48" authorId="0" shapeId="0" xr:uid="{A5E55892-0AE7-496E-BA27-5D0A3E5DD77E}">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48" authorId="0" shapeId="0" xr:uid="{AC68582B-8CEF-46EB-9792-940994F40901}">
      <text>
        <r>
          <rPr>
            <sz val="8"/>
            <color indexed="81"/>
            <rFont val="Tahoma"/>
            <family val="2"/>
          </rPr>
          <t>Please use this section 
to specify 
any Special Requirements
for the Line/Order.</t>
        </r>
      </text>
    </comment>
    <comment ref="D49" authorId="0" shapeId="0" xr:uid="{A9EE4CE0-41B9-4799-8AA4-DCB3789F3C9E}">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49" authorId="0" shapeId="0" xr:uid="{9AC403D7-0C91-400A-9FC9-2FAA49704E02}">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49" authorId="0" shapeId="0" xr:uid="{2D0750C6-BD42-49C9-A6D3-1AEAD7D90F8B}">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49" authorId="0" shapeId="0" xr:uid="{A76D936B-0370-433F-B555-564AFB633B3D}">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49" authorId="0" shapeId="0" xr:uid="{34774D67-DC30-4AA0-A9CA-132914467100}">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49" authorId="0" shapeId="0" xr:uid="{B8315695-25D1-442D-96D0-2B3E9CE1524A}">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49" authorId="0" shapeId="0" xr:uid="{489381F4-8635-4054-9175-CB56E28CFC88}">
      <text>
        <r>
          <rPr>
            <sz val="8"/>
            <color indexed="81"/>
            <rFont val="Tahoma"/>
            <family val="2"/>
          </rPr>
          <t>The Fitting options are;
Face Fit
Recess Fit</t>
        </r>
      </text>
    </comment>
    <comment ref="K49" authorId="0" shapeId="0" xr:uid="{A2DC92A1-4EE8-4205-B15B-D3F6F1D78256}">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49" authorId="0" shapeId="0" xr:uid="{AEEDA27E-CC85-4C0C-951D-0E1F045F32F2}">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49" authorId="0" shapeId="0" xr:uid="{5BCD648C-1196-402A-B9A5-122DA64EB089}">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49" authorId="0" shapeId="0" xr:uid="{17A7371B-3CEC-4D87-9350-CE332A99381C}">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49" authorId="0" shapeId="0" xr:uid="{25BC222A-0C02-4912-B8AC-C79042087D47}">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49" authorId="0" shapeId="0" xr:uid="{EAED9FD2-62F6-4CAA-B16D-F0C2622888B4}">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49" authorId="0" shapeId="0" xr:uid="{464C0D42-EC2B-4594-B3DE-A3702610A6DA}">
      <text>
        <r>
          <rPr>
            <sz val="8"/>
            <color indexed="81"/>
            <rFont val="Tahoma"/>
            <family val="2"/>
          </rPr>
          <t>Please use this section 
to specify 
any Special Requirements
for the Line/Order.</t>
        </r>
      </text>
    </comment>
    <comment ref="D50" authorId="0" shapeId="0" xr:uid="{3C2DDC0D-F805-4439-AFEC-5064DBD59A13}">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50" authorId="0" shapeId="0" xr:uid="{28B05112-53D7-4D91-A83D-A14AF8A4E3AA}">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50" authorId="0" shapeId="0" xr:uid="{C7880E3F-107A-4DF7-95E5-3CC1422EBDA9}">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50" authorId="0" shapeId="0" xr:uid="{313F629E-7154-4FA9-89B9-8D756E1E67D9}">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50" authorId="0" shapeId="0" xr:uid="{C079F4CB-1E09-492F-B1BB-8EF675CF9CD2}">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50" authorId="0" shapeId="0" xr:uid="{83387D45-4FD5-4B51-A8C8-DD5DD6AAD9C2}">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50" authorId="0" shapeId="0" xr:uid="{1D9C79ED-BDA1-4631-836C-C6036F0BA02A}">
      <text>
        <r>
          <rPr>
            <sz val="8"/>
            <color indexed="81"/>
            <rFont val="Tahoma"/>
            <family val="2"/>
          </rPr>
          <t>The Fitting options are;
Face Fit
Recess Fit</t>
        </r>
      </text>
    </comment>
    <comment ref="K50" authorId="0" shapeId="0" xr:uid="{804E021B-76EF-42A8-980E-6E38D2943347}">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0" authorId="0" shapeId="0" xr:uid="{63610C54-A348-44F4-81CE-E10AF7D990E9}">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50" authorId="0" shapeId="0" xr:uid="{47A9FD74-0DAD-4203-B07C-6A10B339C4DE}">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50" authorId="0" shapeId="0" xr:uid="{D504421E-542A-4EE8-AFDD-BF96B16A5E5B}">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50" authorId="0" shapeId="0" xr:uid="{879A6F7C-A3D3-41E6-BD3F-5E9B6FA86236}">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50" authorId="0" shapeId="0" xr:uid="{18E67F37-6B6F-4080-94F1-9B20C914CC52}">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50" authorId="0" shapeId="0" xr:uid="{F8D4B2C2-C15F-44CB-8E69-7E6F3E80C3A2}">
      <text>
        <r>
          <rPr>
            <sz val="8"/>
            <color indexed="81"/>
            <rFont val="Tahoma"/>
            <family val="2"/>
          </rPr>
          <t>Please use this section 
to specify 
any Special Requirements
for the Line/Order.</t>
        </r>
      </text>
    </comment>
    <comment ref="D51" authorId="0" shapeId="0" xr:uid="{53DEAE2D-D447-4147-95C2-000E95369BCE}">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51" authorId="0" shapeId="0" xr:uid="{CF475A01-EDBA-4489-A990-A448174F941F}">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51" authorId="0" shapeId="0" xr:uid="{279F5FF9-8BE2-4990-9CB5-27D286A75D38}">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51" authorId="0" shapeId="0" xr:uid="{274BF99D-1CEF-47FF-96FA-9123A19E11EE}">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51" authorId="0" shapeId="0" xr:uid="{6F60E003-0A04-475B-90BF-0FF0517FA59F}">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51" authorId="0" shapeId="0" xr:uid="{F1A974C4-78C2-421E-A98C-B8C7E3EDE6C7}">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51" authorId="0" shapeId="0" xr:uid="{F4FDEDB1-7D64-4082-A112-D89E85250379}">
      <text>
        <r>
          <rPr>
            <sz val="8"/>
            <color indexed="81"/>
            <rFont val="Tahoma"/>
            <family val="2"/>
          </rPr>
          <t>The Fitting options are;
Face Fit
Recess Fit</t>
        </r>
      </text>
    </comment>
    <comment ref="K51" authorId="0" shapeId="0" xr:uid="{ADFBCE32-AF36-4CA2-95F4-74A2574B7DDF}">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1" authorId="0" shapeId="0" xr:uid="{AA8F6232-2B6C-4D54-B702-FE5511E3AFC3}">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51" authorId="0" shapeId="0" xr:uid="{36998AC0-6059-4363-B2E4-552313C5BFE1}">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51" authorId="0" shapeId="0" xr:uid="{E69A253A-834F-470F-B01D-2504357B4C46}">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51" authorId="0" shapeId="0" xr:uid="{94538C6E-975A-4277-8F9B-B1468D5705A9}">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51" authorId="0" shapeId="0" xr:uid="{310C03C3-02EF-44C0-869D-48703DA77634}">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51" authorId="0" shapeId="0" xr:uid="{1CF8C2A2-8917-49AE-B356-1C7A1C34510A}">
      <text>
        <r>
          <rPr>
            <sz val="8"/>
            <color indexed="81"/>
            <rFont val="Tahoma"/>
            <family val="2"/>
          </rPr>
          <t>Please use this section 
to specify 
any Special Requirements
for the Line/Order.</t>
        </r>
      </text>
    </comment>
    <comment ref="D52" authorId="0" shapeId="0" xr:uid="{AAE92E36-9501-4703-9812-58A21B831E64}">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52" authorId="0" shapeId="0" xr:uid="{C14769D8-3F43-43CC-AC68-ADB84A11DE87}">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52" authorId="0" shapeId="0" xr:uid="{664C047C-71A3-4403-B87B-08A22FBDE1CF}">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52" authorId="0" shapeId="0" xr:uid="{5E8E57D1-604A-46CD-AEA6-CEEFE49890F0}">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52" authorId="0" shapeId="0" xr:uid="{51B70CFD-9C14-416A-852F-4AD0D7C463BF}">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52" authorId="0" shapeId="0" xr:uid="{ADB20B1B-BC33-49A4-A15F-5781A35C3EA4}">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52" authorId="0" shapeId="0" xr:uid="{E1CF08E1-DCD4-4ED5-91CF-3FF4639392FC}">
      <text>
        <r>
          <rPr>
            <sz val="8"/>
            <color indexed="81"/>
            <rFont val="Tahoma"/>
            <family val="2"/>
          </rPr>
          <t>The Fitting options are;
Face Fit
Recess Fit</t>
        </r>
      </text>
    </comment>
    <comment ref="K52" authorId="0" shapeId="0" xr:uid="{0B0E039C-F906-4DA4-8640-B5FE4FAB7F0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2" authorId="0" shapeId="0" xr:uid="{C35A0B79-12B5-46DF-BF84-5E84468AE2DB}">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52" authorId="0" shapeId="0" xr:uid="{5F3CF52A-B55D-4918-A225-207C97DC9D38}">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52" authorId="0" shapeId="0" xr:uid="{AEB28140-4BD7-4D55-87E8-5B65BE1EB8B9}">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52" authorId="0" shapeId="0" xr:uid="{D2167F5B-6A40-471F-96E8-69B0F6BE0DFE}">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52" authorId="0" shapeId="0" xr:uid="{66893CEB-FE0A-4661-A958-12650B55BF9A}">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52" authorId="0" shapeId="0" xr:uid="{01F0E85F-6A07-49F3-9211-24FA596A2141}">
      <text>
        <r>
          <rPr>
            <sz val="8"/>
            <color indexed="81"/>
            <rFont val="Tahoma"/>
            <family val="2"/>
          </rPr>
          <t>Please use this section 
to specify 
any Special Requirements
for the Line/Order.</t>
        </r>
      </text>
    </comment>
    <comment ref="D53" authorId="0" shapeId="0" xr:uid="{5C4B5974-FA72-4382-AD83-1384D84915DC}">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53" authorId="0" shapeId="0" xr:uid="{E818CD05-8D91-47C8-95C3-C56D4EE9D220}">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53" authorId="0" shapeId="0" xr:uid="{86FED8EC-0A8C-4D61-8856-C5CEC7D8AF0E}">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53" authorId="0" shapeId="0" xr:uid="{6E18554B-5267-414E-A4B1-314279EEEC14}">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53" authorId="0" shapeId="0" xr:uid="{943CA2F6-0465-49C1-8A57-9F2E4EBB495B}">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53" authorId="0" shapeId="0" xr:uid="{E78D5D29-7D48-436F-9446-6F6739F8426C}">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53" authorId="0" shapeId="0" xr:uid="{371ABF31-D1B7-4B73-9702-FA220EF6D82D}">
      <text>
        <r>
          <rPr>
            <sz val="8"/>
            <color indexed="81"/>
            <rFont val="Tahoma"/>
            <family val="2"/>
          </rPr>
          <t>The Fitting options are;
Face Fit
Recess Fit</t>
        </r>
      </text>
    </comment>
    <comment ref="K53" authorId="0" shapeId="0" xr:uid="{8D162C7E-ED15-4AA2-95C1-832FEFD0B4FA}">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3" authorId="0" shapeId="0" xr:uid="{7775B80C-D739-4896-B931-13AA6D8764A8}">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53" authorId="0" shapeId="0" xr:uid="{9E20B9D9-5C3D-4F4D-ADA7-23AD974DEB1E}">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53" authorId="0" shapeId="0" xr:uid="{B0FB4103-4E10-4E25-A0B9-860868521649}">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53" authorId="0" shapeId="0" xr:uid="{ED5F53C0-C304-4C68-A7BE-8AC035E97DF7}">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53" authorId="0" shapeId="0" xr:uid="{8678A8FD-0C95-4E72-B5D7-A20E24912F5A}">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53" authorId="0" shapeId="0" xr:uid="{78DD4A67-6A11-4352-9402-90B0D2E7E8F3}">
      <text>
        <r>
          <rPr>
            <sz val="8"/>
            <color indexed="81"/>
            <rFont val="Tahoma"/>
            <family val="2"/>
          </rPr>
          <t>Please use this section 
to specify 
any Special Requirements
for the Line/Order.</t>
        </r>
      </text>
    </comment>
    <comment ref="D54" authorId="0" shapeId="0" xr:uid="{C16D7186-7C78-4F65-8C31-FD77E1BB4AA4}">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54" authorId="0" shapeId="0" xr:uid="{50CFCBAA-3EFE-44B2-A6CF-EEAAD2C9759E}">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54" authorId="0" shapeId="0" xr:uid="{6FF76CC3-AB8C-4393-A7A8-76CFF77F2395}">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54" authorId="0" shapeId="0" xr:uid="{A1DBB315-DC94-4AF1-82A7-455656D68A19}">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54" authorId="0" shapeId="0" xr:uid="{BCF1AFE7-1AE8-47A2-B8A1-86BCE6DD3CE6}">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54" authorId="0" shapeId="0" xr:uid="{3BFE2796-54ED-44CB-92B0-DAD69EA53397}">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54" authorId="0" shapeId="0" xr:uid="{77CF32C7-6673-4E00-9AB4-69D457241A11}">
      <text>
        <r>
          <rPr>
            <sz val="8"/>
            <color indexed="81"/>
            <rFont val="Tahoma"/>
            <family val="2"/>
          </rPr>
          <t>The Fitting options are;
Face Fit
Recess Fit</t>
        </r>
      </text>
    </comment>
    <comment ref="K54" authorId="0" shapeId="0" xr:uid="{4B27E9DF-329E-4998-8B79-7BF15E14CD32}">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4" authorId="0" shapeId="0" xr:uid="{0FF7ECC2-FEA9-4392-9EC7-7F2026325B5B}">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54" authorId="0" shapeId="0" xr:uid="{FEA9174E-CC3C-4F54-8EAD-93240127C4E8}">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54" authorId="0" shapeId="0" xr:uid="{705FB392-B416-4193-B33E-F78B9A4F8BD0}">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54" authorId="0" shapeId="0" xr:uid="{78136A13-3B63-4E8C-B03F-22AD326469C4}">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54" authorId="0" shapeId="0" xr:uid="{0CF2B0A4-1E03-4954-ABB7-E16FD064FE6A}">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54" authorId="0" shapeId="0" xr:uid="{01903242-FD0B-4FB8-B141-386615D2091F}">
      <text>
        <r>
          <rPr>
            <sz val="8"/>
            <color indexed="81"/>
            <rFont val="Tahoma"/>
            <family val="2"/>
          </rPr>
          <t>Please use this section 
to specify 
any Special Requirements
for the Line/Order.</t>
        </r>
      </text>
    </comment>
    <comment ref="D55" authorId="0" shapeId="0" xr:uid="{D5416A54-BF5C-47D9-905C-39D85D145880}">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55" authorId="0" shapeId="0" xr:uid="{85D64E3E-1FE3-48AC-B207-0F80AA42AA08}">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55" authorId="0" shapeId="0" xr:uid="{4222EABC-1781-430F-A5FE-B4C6C22CC158}">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55" authorId="0" shapeId="0" xr:uid="{B82ED7FA-9408-4B0D-AEEF-9AD773495BE9}">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55" authorId="0" shapeId="0" xr:uid="{92DFD8C9-AEB9-49AF-AF02-454084466BF6}">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55" authorId="0" shapeId="0" xr:uid="{8FC704B1-925F-4A8A-8803-E63DDED11D70}">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55" authorId="0" shapeId="0" xr:uid="{5F305502-6952-4F9C-8820-A844797126EB}">
      <text>
        <r>
          <rPr>
            <sz val="8"/>
            <color indexed="81"/>
            <rFont val="Tahoma"/>
            <family val="2"/>
          </rPr>
          <t>The Fitting options are;
Face Fit
Recess Fit</t>
        </r>
      </text>
    </comment>
    <comment ref="K55" authorId="0" shapeId="0" xr:uid="{9B1BD4D6-749F-475C-B143-2DCC17C6196F}">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5" authorId="0" shapeId="0" xr:uid="{7B796E59-2607-437A-A9F5-82502A525AF4}">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55" authorId="0" shapeId="0" xr:uid="{0C406951-5064-4612-9F74-5A75B52FBB5D}">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55" authorId="0" shapeId="0" xr:uid="{0F0EADAF-0C80-4CDC-882E-DA47D038092B}">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55" authorId="0" shapeId="0" xr:uid="{123DFE71-C93E-4482-B2D6-869A3B059859}">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55" authorId="0" shapeId="0" xr:uid="{82B2103D-FF68-49D1-8DB9-300A4AD84B7D}">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55" authorId="0" shapeId="0" xr:uid="{3308D98D-4243-4EB9-B8ED-0975DABF3765}">
      <text>
        <r>
          <rPr>
            <sz val="8"/>
            <color indexed="81"/>
            <rFont val="Tahoma"/>
            <family val="2"/>
          </rPr>
          <t>Please use this section 
to specify 
any Special Requirements
for the Line/Order.</t>
        </r>
      </text>
    </comment>
    <comment ref="D56" authorId="0" shapeId="0" xr:uid="{51EC719B-0E58-4857-954D-B830298E7CC0}">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56" authorId="0" shapeId="0" xr:uid="{91A4C994-C735-4CEA-AA53-A6AD099FFC5D}">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56" authorId="0" shapeId="0" xr:uid="{C9EFA1DB-A488-4875-BD49-83C115D5C91D}">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56" authorId="0" shapeId="0" xr:uid="{1FBE1FBB-CA3F-488D-AD55-A6FEBB955A43}">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56" authorId="0" shapeId="0" xr:uid="{3A8681CF-563B-4525-B211-F6340F17FA65}">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56" authorId="0" shapeId="0" xr:uid="{58918A1D-7BE6-4D8F-A0FF-2703E1EACA24}">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56" authorId="0" shapeId="0" xr:uid="{2B36D601-B832-401F-BD74-0F593CD6FF21}">
      <text>
        <r>
          <rPr>
            <sz val="8"/>
            <color indexed="81"/>
            <rFont val="Tahoma"/>
            <family val="2"/>
          </rPr>
          <t>The Fitting options are;
Face Fit
Recess Fit</t>
        </r>
      </text>
    </comment>
    <comment ref="K56" authorId="0" shapeId="0" xr:uid="{4852F337-A656-4D44-A84A-054BC815770D}">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6" authorId="0" shapeId="0" xr:uid="{98EB65A1-1538-4DB1-816C-6864C785E65E}">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56" authorId="0" shapeId="0" xr:uid="{73EC03E8-7755-4BF0-AB7C-F934979C3449}">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56" authorId="0" shapeId="0" xr:uid="{A762957E-6B4C-45E6-8200-F9B67AB73897}">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56" authorId="0" shapeId="0" xr:uid="{83D6AA57-41DD-4512-8EC5-37D8EDBC9EAA}">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56" authorId="0" shapeId="0" xr:uid="{BBF3F434-3980-44B7-82B2-CB89B7B2E5E7}">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56" authorId="0" shapeId="0" xr:uid="{3BD515CD-B96D-4594-A1EF-486CC4EF5E5B}">
      <text>
        <r>
          <rPr>
            <sz val="8"/>
            <color indexed="81"/>
            <rFont val="Tahoma"/>
            <family val="2"/>
          </rPr>
          <t>Please use this section 
to specify 
any Special Requirements
for the Line/Order.</t>
        </r>
      </text>
    </comment>
    <comment ref="D57" authorId="0" shapeId="0" xr:uid="{02F57597-8BB2-40B9-BED5-42A549EE05CC}">
      <text>
        <r>
          <rPr>
            <sz val="8"/>
            <color indexed="81"/>
            <rFont val="Tahoma"/>
            <family val="2"/>
          </rPr>
          <t xml:space="preserve">The Products options are;
Veri Shades
Veri Curtains
Veri Sheers
</t>
        </r>
        <r>
          <rPr>
            <i/>
            <sz val="8"/>
            <color indexed="81"/>
            <rFont val="Tahoma"/>
            <family val="2"/>
          </rPr>
          <t>Veri Curtains &amp; Veri Sheers 
will be made with the Veri Easi clip.
Veri Sheers are made with a hem.</t>
        </r>
      </text>
    </comment>
    <comment ref="E57" authorId="0" shapeId="0" xr:uid="{56ECF22B-A32D-4EA4-A83A-7C549ED45DE9}">
      <text>
        <r>
          <rPr>
            <sz val="8"/>
            <color indexed="81"/>
            <rFont val="Tahoma"/>
            <family val="2"/>
          </rPr>
          <t xml:space="preserve">The Fabric Type options are;
Veri Shades;
Alpine
Autumn
Classic
Classic S
Luxury
Luxury S
Mist
Privacy
Veri Curtains;
Provence
Veri Sheers; 
Provence
All Fabrics are 410mm Width, except 
Classic S &amp; Luxury S which is 330mm Width.
</t>
        </r>
        <r>
          <rPr>
            <i/>
            <sz val="8"/>
            <color indexed="81"/>
            <rFont val="Tahoma"/>
            <family val="2"/>
          </rPr>
          <t>Autumn Fabrics are not Pattern Matched.
Veri Curtains &amp; Veri Sheers 
will be made with the Veri Easi clip.</t>
        </r>
      </text>
    </comment>
    <comment ref="F57" authorId="0" shapeId="0" xr:uid="{1CFE3F2B-29C2-44D4-AEFF-909F07342303}">
      <text>
        <r>
          <rPr>
            <sz val="8"/>
            <color indexed="81"/>
            <rFont val="Tahoma"/>
            <family val="2"/>
          </rPr>
          <t xml:space="preserve">The Fabric Colour can only be selected once the 
Fabric Type has been entered.
For Alpine Fabric Type, the options are;
Beige
Charcoal
Light Grey
Slate
Soft White
White
For Autumn Fabric Type, the options are;
Beige
Charcoal
Light Grey
Slate
Soft White
White
For Classic &amp; Classic S Fabric Types, the options are;
Ash
Dusk
Onyx
Pearl
Sand
Snow
Thunder
For Luxury &amp; Luxury S Fabric Type, the options are;
Cotton
Flax
Herringbone
Indigo
Lucent
Sable
Soft Grey
Strike Grey
For Mist Fabric Type, the options are;
Antique White
Black
Dark Grey
Fawn
Pure White
Shell
Soft Grey
For Privacy Fabric Type, the options are;
Frost
Greige
Midnight
Shadow
Stone
For Veri Curtains Provence Fabric Type, the options are;
Cotton
Driftwood
French Grey
Natural
Stone
Vintage White
For Veri Sheers Provence Fabric Type, the options are;
Cotton
Driftwood
French Grey
Stone
Vintage White
Please refer to the Swatches.
</t>
        </r>
        <r>
          <rPr>
            <i/>
            <sz val="8"/>
            <color indexed="81"/>
            <rFont val="Tahoma"/>
            <family val="2"/>
          </rPr>
          <t>All Fabrics are 410mm Width, except 
Classic S  &amp; Luxury S which is 330mm Width.</t>
        </r>
      </text>
    </comment>
    <comment ref="G57" authorId="0" shapeId="0" xr:uid="{202EA654-2628-4B0A-AE0E-4F77C662F178}">
      <text>
        <r>
          <rPr>
            <sz val="8"/>
            <color indexed="81"/>
            <rFont val="Tahoma"/>
            <family val="2"/>
          </rPr>
          <t xml:space="preserve">The Minimum Width is 300mm.
For Cube Track 
the Maximum Width is 5800mm. 
For Decorative Track 
the Maximum Width is 5800mm. 
For Standard Track 
the Maximum Width is 5800mm. 
For Veri Shades powered by 
Motionblinds Motorised 
the Maximum Width is 6000mm. 
All openings over the Maximum Widths  
will require Multiple Blinds.
Additional sizes outside these Maximum's 
may be able to be manufactured. 
</t>
        </r>
        <r>
          <rPr>
            <i/>
            <sz val="8"/>
            <color indexed="81"/>
            <rFont val="Tahoma"/>
            <family val="2"/>
          </rPr>
          <t>Please contact our office 
for further information.</t>
        </r>
      </text>
    </comment>
    <comment ref="H57" authorId="0" shapeId="0" xr:uid="{8A21B206-1900-4C7F-B56A-171F54A0D994}">
      <text>
        <r>
          <rPr>
            <sz val="8"/>
            <color indexed="81"/>
            <rFont val="Tahoma"/>
            <family val="2"/>
          </rPr>
          <t xml:space="preserve">The Minimum Height/Drop is 300mm.
The Maximum Height/Drop is 6000mm. 
For Veri Shades powered by 
Motionblinds Motorised 
when using the 
Maximum Width of 6000mm
the Maximum Height is 3000mm. 
The Maximum size for Motionblinds is 18m2. 
</t>
        </r>
        <r>
          <rPr>
            <i/>
            <sz val="8"/>
            <color indexed="81"/>
            <rFont val="Tahoma"/>
            <family val="2"/>
          </rPr>
          <t xml:space="preserve">
Fabric can change its hanging behaviour over longer heights, and normal tolerances should be expected.</t>
        </r>
      </text>
    </comment>
    <comment ref="I57" authorId="0" shapeId="0" xr:uid="{FBB0BAA3-D92B-4AD5-9D2E-6C2B24961A65}">
      <text>
        <r>
          <rPr>
            <sz val="8"/>
            <color indexed="81"/>
            <rFont val="Tahoma"/>
            <family val="2"/>
          </rPr>
          <t xml:space="preserve">The Window Type 
options are;
Standard
Side By Side
Corner A Butt
Corner A Thru
Corner B Butt
Corner B Thru
Bay A
Bay B
Bay C
</t>
        </r>
        <r>
          <rPr>
            <i/>
            <sz val="8"/>
            <color indexed="81"/>
            <rFont val="Tahoma"/>
            <family val="2"/>
          </rPr>
          <t>When selecting a Corner or Bay 
Window Type, the 
CMB Corner WS 
or CMB Bay WS 
must be completed.</t>
        </r>
      </text>
    </comment>
    <comment ref="J57" authorId="0" shapeId="0" xr:uid="{8A7B919A-7D23-40D5-9AE4-D795123EC636}">
      <text>
        <r>
          <rPr>
            <sz val="8"/>
            <color indexed="81"/>
            <rFont val="Tahoma"/>
            <family val="2"/>
          </rPr>
          <t>The Fitting options are;
Face Fit
Recess Fit</t>
        </r>
      </text>
    </comment>
    <comment ref="K57" authorId="0" shapeId="0" xr:uid="{413FBF72-D135-459D-8D73-37CD298E0AE8}">
      <text>
        <r>
          <rPr>
            <sz val="8"/>
            <color indexed="81"/>
            <rFont val="Tahoma"/>
            <family val="2"/>
          </rPr>
          <t xml:space="preserve">ACT 
Actual Measurements
</t>
        </r>
        <r>
          <rPr>
            <i/>
            <sz val="8"/>
            <color indexed="81"/>
            <rFont val="Tahoma"/>
            <family val="2"/>
          </rPr>
          <t>You have made the allowances.</t>
        </r>
        <r>
          <rPr>
            <sz val="8"/>
            <color indexed="81"/>
            <rFont val="Tahoma"/>
            <family val="2"/>
          </rPr>
          <t xml:space="preserve">
NAM
No Allowances Made 
</t>
        </r>
        <r>
          <rPr>
            <i/>
            <sz val="8"/>
            <color indexed="81"/>
            <rFont val="Tahoma"/>
            <family val="2"/>
          </rPr>
          <t>The factory will make the deductions.</t>
        </r>
      </text>
    </comment>
    <comment ref="L57" authorId="0" shapeId="0" xr:uid="{C54A88FB-100E-4F87-AAAD-48B3A0C2EA23}">
      <text>
        <r>
          <rPr>
            <sz val="8"/>
            <color indexed="81"/>
            <rFont val="Tahoma"/>
            <family val="2"/>
          </rPr>
          <t xml:space="preserve">The Track Type 
options are;
Cube
Decorative
Standard
Veri Shades Powered By Motionblinds Motorised;
Motionblinds Motorised, Hardwired, No Remote (App Controlled)
Motionblinds Motorised, Rechargeable Battery Operated, No Remote (App Controlled)
Motionblinds Motorised, Hardwired, 5 Channel Remote
Motionblinds Motorised, Rechargeable Battery Operated, 5 Channel Remote
</t>
        </r>
        <r>
          <rPr>
            <i/>
            <sz val="8"/>
            <color indexed="81"/>
            <rFont val="Tahoma"/>
            <family val="2"/>
          </rPr>
          <t xml:space="preserve">
</t>
        </r>
        <r>
          <rPr>
            <sz val="8"/>
            <color indexed="81"/>
            <rFont val="Tahoma"/>
            <family val="2"/>
          </rPr>
          <t xml:space="preserve">Select No Remote when the Veri Shades 
will be controlled by the Phone App or a 5 Channel Remote 
ordered on another Line Item #.
The Veri Shades Motionblinds Motor will always be installed on the left side of the 
Track at the back.
Hardwired will require an electrician.
 Rechargeable Battery Operated still needs an accessible powerpoint
to charge the battery.
Motionblinds Motorised Maximums;
The Maximum size for Motionblinds is 18m2. 
For example, with a Maximum Width of 6000mm the Maximum Height would be 3000mm.
</t>
        </r>
        <r>
          <rPr>
            <i/>
            <sz val="8"/>
            <color indexed="81"/>
            <rFont val="Tahoma"/>
            <family val="2"/>
          </rPr>
          <t>Battery Operated Motorisation is not recommended for larger Widths &amp; Heights.</t>
        </r>
        <r>
          <rPr>
            <sz val="8"/>
            <color indexed="81"/>
            <rFont val="Tahoma"/>
            <family val="2"/>
          </rPr>
          <t xml:space="preserve">
Please refer to the Manual for more details.</t>
        </r>
      </text>
    </comment>
    <comment ref="M57" authorId="0" shapeId="0" xr:uid="{CA7FE5A4-975B-4398-887B-246359E13CA3}">
      <text>
        <r>
          <rPr>
            <sz val="8"/>
            <color indexed="81"/>
            <rFont val="Tahoma"/>
            <family val="2"/>
          </rPr>
          <t>The Track Colours are dependent 
on the Track Type selected;
For Cube Track, 
the options are;
Black
Clear Anodised
Grey
White
White Birch
For Decorative Track, 
the options are;
Black
Satin
White
White Birch
For Standard Track, 
the options are;
Black
Clear Anodised
Grey
White
White Birch
For Veri Shades powered by 
Motionblinds Motorised, 
the options are;
White</t>
        </r>
      </text>
    </comment>
    <comment ref="N57" authorId="0" shapeId="0" xr:uid="{0751617B-9640-43C7-8BA0-B123A9F15F8E}">
      <text>
        <r>
          <rPr>
            <sz val="8"/>
            <color indexed="81"/>
            <rFont val="Tahoma"/>
            <family val="2"/>
          </rPr>
          <t>The Track Finial 
options are dependent on the 
Track Type selected;
For Decorative Track, 
the options are;
Flat
Round
For Cube Track, 
the options are;
N/A
For Standard Track, 
the options are;
N/A
For Veri Shades powered by 
Motionblinds Motorised, 
the options are;
N/A
For  Decorative Track, 
the Finial Colour will be matched 
to the Track Colour.</t>
        </r>
      </text>
    </comment>
    <comment ref="O57" authorId="0" shapeId="0" xr:uid="{DABAF8B3-2931-4A91-90F5-43A27E8248FC}">
      <text>
        <r>
          <rPr>
            <sz val="8"/>
            <color indexed="81"/>
            <rFont val="Tahoma"/>
            <family val="2"/>
          </rPr>
          <t>The Non Motorised Stack 
options are; 
Centre Bunch
Centre Open
One Way-Left
One Way-Right
The Wand Colour will be matched to the 
Fabric Colour as close as possible.
The Veri Shades powered by Motionblinds Motorised 
Stack options are; 
Centre Open
One Way-Left
One Way-Right</t>
        </r>
      </text>
    </comment>
    <comment ref="P57" authorId="0" shapeId="0" xr:uid="{2DE2FA7C-4CA4-41F7-831D-E9200E5475DD}">
      <text>
        <r>
          <rPr>
            <sz val="8"/>
            <color indexed="81"/>
            <rFont val="Tahoma"/>
            <family val="2"/>
          </rPr>
          <t xml:space="preserve">The Mounting Bracket options are;
Decorative Track;
Standard Bracket
Cube &amp; Standard Track Face Fit Classic S Fabric Type;
Standard Bracket, 75mm L Bracket With Clip
Extension Bracket, 95mm L Bracket With Clip
Extra Extension Bracket, 115mm L Bracket With Clip
Cube &amp; Standard Track Face Fit All Other Fabric Types;
Standard Bracket, 95mm L Bracket With Clip
Extension Bracket, 115mm L Bracket With Clip
Cube &amp; Standard Track Recess Fit;
Standard Bracket, Ceiling Clip
Extension Bracket, Ceiling Clip &amp; 100mm Extension Plate
Motionblinds Motorised  Face Fit;
Standard Bracket, 95mm L Bracket With Clip
Extension Bracket, 115mm L Bracket With Clip
Motionblinds Motorised  Recess Fit;
Standard Bracket, Ceiling Clip
</t>
        </r>
        <r>
          <rPr>
            <i/>
            <sz val="8"/>
            <color indexed="81"/>
            <rFont val="Tahoma"/>
            <family val="2"/>
          </rPr>
          <t xml:space="preserve">Extension Brackets are 
an additional charge. </t>
        </r>
      </text>
    </comment>
    <comment ref="Q57" authorId="0" shapeId="0" xr:uid="{EBE3B3D3-D3A1-4E80-A626-864E2BA70A21}">
      <text>
        <r>
          <rPr>
            <sz val="8"/>
            <color indexed="81"/>
            <rFont val="Tahoma"/>
            <family val="2"/>
          </rPr>
          <t>Please use this section 
to specify 
any Special Requirements
for the Line/Order.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E25" authorId="0" shapeId="0" xr:uid="{00000000-0006-0000-0100-000001000000}">
      <text>
        <r>
          <rPr>
            <sz val="8"/>
            <color indexed="81"/>
            <rFont val="Tahoma"/>
            <family val="2"/>
          </rPr>
          <t>ACT 
Actual Measurements
You have made the allowances.
NAM
No Allowances Made 
The factory will make the deductions.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PWD</author>
  </authors>
  <commentList>
    <comment ref="D25" authorId="0" shapeId="0" xr:uid="{00000000-0006-0000-0200-000001000000}">
      <text>
        <r>
          <rPr>
            <sz val="8"/>
            <color indexed="81"/>
            <rFont val="Tahoma"/>
            <family val="2"/>
          </rPr>
          <t>ACT 
Actual Measurements
You have made the allowances.
NAM
No Allowances Made 
The factory will make the deductions.</t>
        </r>
      </text>
    </comment>
    <comment ref="E25" authorId="0" shapeId="0" xr:uid="{00000000-0006-0000-0200-000002000000}">
      <text>
        <r>
          <rPr>
            <sz val="8"/>
            <color indexed="81"/>
            <rFont val="Tahoma"/>
            <family val="2"/>
          </rPr>
          <t>Has the Window been measured from the Front or Back.</t>
        </r>
      </text>
    </comment>
    <comment ref="F25" authorId="0" shapeId="0" xr:uid="{00000000-0006-0000-0200-000003000000}">
      <text>
        <r>
          <rPr>
            <sz val="8"/>
            <color indexed="81"/>
            <rFont val="Tahoma"/>
            <family val="2"/>
          </rPr>
          <t>Enter the Angle 
of the Blind.</t>
        </r>
      </text>
    </comment>
  </commentList>
</comments>
</file>

<file path=xl/sharedStrings.xml><?xml version="1.0" encoding="utf-8"?>
<sst xmlns="http://schemas.openxmlformats.org/spreadsheetml/2006/main" count="444" uniqueCount="247">
  <si>
    <t>STORE NAME:</t>
  </si>
  <si>
    <t>CUSTOMER NAME:</t>
  </si>
  <si>
    <t>DELIVERY ADDRESS:</t>
  </si>
  <si>
    <t>SALES ORDER NO.:</t>
  </si>
  <si>
    <t>WORKSHEET # / PO # :</t>
  </si>
  <si>
    <t>DATE:</t>
  </si>
  <si>
    <t>This is designed to begin at the left and work towards the right as options will change based on selections</t>
  </si>
  <si>
    <t>Order Requirements Alert</t>
  </si>
  <si>
    <t>Item #</t>
  </si>
  <si>
    <t>Room
Location</t>
  </si>
  <si>
    <t>Gross Open Width</t>
  </si>
  <si>
    <t>Gross Open Height</t>
  </si>
  <si>
    <t>Window Type</t>
  </si>
  <si>
    <t>Fitting</t>
  </si>
  <si>
    <t>Allowance</t>
  </si>
  <si>
    <t>Special Comments</t>
  </si>
  <si>
    <t>Product Type</t>
  </si>
  <si>
    <t>Stack</t>
  </si>
  <si>
    <t>One Way-Right</t>
  </si>
  <si>
    <t>One Way-Left</t>
  </si>
  <si>
    <t>Centre Open</t>
  </si>
  <si>
    <t>Centre Bunch</t>
  </si>
  <si>
    <t>Black</t>
  </si>
  <si>
    <t>White</t>
  </si>
  <si>
    <t>Beige</t>
  </si>
  <si>
    <t>N/A</t>
  </si>
  <si>
    <t>White Birch</t>
  </si>
  <si>
    <t>No</t>
  </si>
  <si>
    <t>Yes</t>
  </si>
  <si>
    <t>Standard</t>
  </si>
  <si>
    <t>Version</t>
  </si>
  <si>
    <t>Ivory</t>
  </si>
  <si>
    <t>Track Type</t>
  </si>
  <si>
    <t>Track Colour</t>
  </si>
  <si>
    <t>Track Finial</t>
  </si>
  <si>
    <t>Extension Bracket Quantity</t>
  </si>
  <si>
    <t>Veri Shades Blinds Product Type</t>
  </si>
  <si>
    <t>Veri Shades</t>
  </si>
  <si>
    <t>Decorative</t>
  </si>
  <si>
    <t>Standard Track Colour</t>
  </si>
  <si>
    <t>Decorative Track Colour</t>
  </si>
  <si>
    <t>Brass</t>
  </si>
  <si>
    <t>Satin</t>
  </si>
  <si>
    <t>Net</t>
  </si>
  <si>
    <t>Soft White</t>
  </si>
  <si>
    <t>Slate</t>
  </si>
  <si>
    <t>Charcoal</t>
  </si>
  <si>
    <t>Fabric Colour</t>
  </si>
  <si>
    <t>Fabric Type</t>
  </si>
  <si>
    <t>Side By Side</t>
  </si>
  <si>
    <t>Corner A Butt</t>
  </si>
  <si>
    <t>Corner A Thru</t>
  </si>
  <si>
    <t>Corner B Butt</t>
  </si>
  <si>
    <t>Corner B Thru</t>
  </si>
  <si>
    <t>Bay A</t>
  </si>
  <si>
    <t>Bay B</t>
  </si>
  <si>
    <t>Bay C</t>
  </si>
  <si>
    <t>Recess Fit</t>
  </si>
  <si>
    <t>Face Fit</t>
  </si>
  <si>
    <t>NAM</t>
  </si>
  <si>
    <t>ACT</t>
  </si>
  <si>
    <t>Track Colour Selection</t>
  </si>
  <si>
    <t>Track Finial Option</t>
  </si>
  <si>
    <t>Track Finial NA</t>
  </si>
  <si>
    <t>Flat</t>
  </si>
  <si>
    <t>Round</t>
  </si>
  <si>
    <t>Track Finial Selection</t>
  </si>
  <si>
    <t>Extension Bracket</t>
  </si>
  <si>
    <t>Extension Bracket Selection</t>
  </si>
  <si>
    <t>Extension Bracket NA</t>
  </si>
  <si>
    <t>Universal
Pelmet</t>
  </si>
  <si>
    <t>Pelmet Colour</t>
  </si>
  <si>
    <t>Universal Pelmet Colour NA</t>
  </si>
  <si>
    <t>Universal Pelmet Selection</t>
  </si>
  <si>
    <t>Corner Window Diagram Must Be Supplied</t>
  </si>
  <si>
    <t>Corner</t>
  </si>
  <si>
    <t>Bay Window Diagram Must Be Supplied</t>
  </si>
  <si>
    <t>Bay</t>
  </si>
  <si>
    <t>Window Check</t>
  </si>
  <si>
    <t>Window Check Notes</t>
  </si>
  <si>
    <t>Window Check Corner Bay Item</t>
  </si>
  <si>
    <t>Order Requirements Check</t>
  </si>
  <si>
    <r>
      <t>Veri Shades</t>
    </r>
    <r>
      <rPr>
        <b/>
        <sz val="16"/>
        <rFont val="Calibri"/>
        <family val="2"/>
      </rPr>
      <t>®</t>
    </r>
  </si>
  <si>
    <t>Please check all the necessary information
is on the Order before submitting.</t>
  </si>
  <si>
    <t>ACCOUNT NAME:</t>
  </si>
  <si>
    <t>PHONE:</t>
  </si>
  <si>
    <t>EMAIL TO:</t>
  </si>
  <si>
    <t>FAX:</t>
  </si>
  <si>
    <t xml:space="preserve"> + 61 2 9680 7488</t>
  </si>
  <si>
    <t>ENQUIRIES:</t>
  </si>
  <si>
    <t>Room 
Location</t>
  </si>
  <si>
    <t>Product</t>
  </si>
  <si>
    <t>Left Hand Or Right Hand</t>
  </si>
  <si>
    <t>Recess / 
Face</t>
  </si>
  <si>
    <t>Allowance 
ACT / NAM</t>
  </si>
  <si>
    <t>Butt / Thru Blind</t>
  </si>
  <si>
    <t>If Recess: 
Front/Back Measure</t>
  </si>
  <si>
    <t>Measurements (mm)</t>
  </si>
  <si>
    <t>A</t>
  </si>
  <si>
    <t>B</t>
  </si>
  <si>
    <t>Drop</t>
  </si>
  <si>
    <t>CORNER WORKSHEET</t>
  </si>
  <si>
    <t>Room Location</t>
  </si>
  <si>
    <t>C</t>
  </si>
  <si>
    <t>D</t>
  </si>
  <si>
    <t>E</t>
  </si>
  <si>
    <t>BAY WORKSHEET</t>
  </si>
  <si>
    <t>BlindType</t>
  </si>
  <si>
    <t>LHRHCorner</t>
  </si>
  <si>
    <t>FaceRecess</t>
  </si>
  <si>
    <t>ACTNAM</t>
  </si>
  <si>
    <t>ButtThru</t>
  </si>
  <si>
    <t>LH Corner</t>
  </si>
  <si>
    <t>Face</t>
  </si>
  <si>
    <t>Butt</t>
  </si>
  <si>
    <t>RH Corner</t>
  </si>
  <si>
    <t>Recess</t>
  </si>
  <si>
    <t>Thru</t>
  </si>
  <si>
    <t>FACE</t>
  </si>
  <si>
    <t>RECESS</t>
  </si>
  <si>
    <t>FRONT MEASURE</t>
  </si>
  <si>
    <t>BACK MEASURE</t>
  </si>
  <si>
    <r>
      <t>Angle (</t>
    </r>
    <r>
      <rPr>
        <b/>
        <sz val="11"/>
        <rFont val="Calibri"/>
        <family val="2"/>
      </rPr>
      <t>°</t>
    </r>
    <r>
      <rPr>
        <b/>
        <sz val="11"/>
        <rFont val="Calibri"/>
        <family val="2"/>
        <scheme val="minor"/>
      </rPr>
      <t>)</t>
    </r>
  </si>
  <si>
    <t>Cube</t>
  </si>
  <si>
    <t>Cube Track Colour</t>
  </si>
  <si>
    <t>Grey</t>
  </si>
  <si>
    <t>Clear Anodised</t>
  </si>
  <si>
    <t>Mist</t>
  </si>
  <si>
    <t>Autumn</t>
  </si>
  <si>
    <t>Fabric Colour Net</t>
  </si>
  <si>
    <t>Fabric Colour Standard</t>
  </si>
  <si>
    <t>Fabric Colour Mist</t>
  </si>
  <si>
    <t>Fabric Colour Autumn</t>
  </si>
  <si>
    <t>Light Grey</t>
  </si>
  <si>
    <t>Pure White</t>
  </si>
  <si>
    <t>Antique White</t>
  </si>
  <si>
    <t>Soft Grey</t>
  </si>
  <si>
    <t>Fawn</t>
  </si>
  <si>
    <t>Dark Grey</t>
  </si>
  <si>
    <t>Shell</t>
  </si>
  <si>
    <t>Fabric Colour Lookup</t>
  </si>
  <si>
    <t>Colour Lookup</t>
  </si>
  <si>
    <t>Vlookup</t>
  </si>
  <si>
    <t>Phone: +61 2 9680 7999</t>
  </si>
  <si>
    <t>support@pacificwholesale.com.au</t>
  </si>
  <si>
    <t xml:space="preserve"> +61 2 9680 7999</t>
  </si>
  <si>
    <t>Lookup</t>
  </si>
  <si>
    <t>MotorColour</t>
  </si>
  <si>
    <t xml:space="preserve">Track Type </t>
  </si>
  <si>
    <t>Stack Lookup</t>
  </si>
  <si>
    <t>Quantity</t>
  </si>
  <si>
    <t>Alpine</t>
  </si>
  <si>
    <t>Fabric Colour Alpine</t>
  </si>
  <si>
    <t>Veri Track Colour</t>
  </si>
  <si>
    <t>Veri Track Motorised, 1 Channel Remote</t>
  </si>
  <si>
    <t>Veri Track Motorised, 15 Channel Remote</t>
  </si>
  <si>
    <t>Veri Track Motorised, No Remote</t>
  </si>
  <si>
    <t>Veri Track With Crank Handle</t>
  </si>
  <si>
    <t>VeriTrackStack</t>
  </si>
  <si>
    <t>Mounting Bracket</t>
  </si>
  <si>
    <t>Mounting 
Bracket</t>
  </si>
  <si>
    <t>Fabric Colour Luxury</t>
  </si>
  <si>
    <t>Cotton</t>
  </si>
  <si>
    <t>Flax</t>
  </si>
  <si>
    <t>Herringbone</t>
  </si>
  <si>
    <t>Indigo</t>
  </si>
  <si>
    <t>Lucent</t>
  </si>
  <si>
    <t>Sable</t>
  </si>
  <si>
    <t>Strike Grey</t>
  </si>
  <si>
    <t>Luxury</t>
  </si>
  <si>
    <t>Eclipse</t>
  </si>
  <si>
    <t>Hygge</t>
  </si>
  <si>
    <t>Night</t>
  </si>
  <si>
    <t>Fabric Colour Eclipse</t>
  </si>
  <si>
    <t>Iron</t>
  </si>
  <si>
    <t>Mounting 
Bracket
Quantity</t>
  </si>
  <si>
    <t>Centre Open - Motor On Right Side At Back</t>
  </si>
  <si>
    <t>One Way-Left - Motor On Right Side At Back</t>
  </si>
  <si>
    <t>One Way-Right - Motor On Right Side At Back</t>
  </si>
  <si>
    <t>Centre Open - Motor On Left Side At Front</t>
  </si>
  <si>
    <t>One Way-Left - Motor On Left Side At Front</t>
  </si>
  <si>
    <t>One Way-Right - Motor On Left Side At Front</t>
  </si>
  <si>
    <t>StandardTrackBracketOptions</t>
  </si>
  <si>
    <t>CubeStandardRecessBracketOptions</t>
  </si>
  <si>
    <t>CubeStandardFaceFitBracketOptions</t>
  </si>
  <si>
    <t>Standard Bracket, 95mm L Bracket With Clip</t>
  </si>
  <si>
    <t>Extension Bracket, 115mm L Bracket With Clip</t>
  </si>
  <si>
    <t>Standard Bracket, Ceiling Clip</t>
  </si>
  <si>
    <t>Standard Bracket</t>
  </si>
  <si>
    <t>Extension Bracket, Ceiling Clip &amp; 100mm Extension Plate</t>
  </si>
  <si>
    <t>Bracket Options Face</t>
  </si>
  <si>
    <t>Index</t>
  </si>
  <si>
    <t>Match Track</t>
  </si>
  <si>
    <t>Match Fitting</t>
  </si>
  <si>
    <t>Classic</t>
  </si>
  <si>
    <t>Classic S</t>
  </si>
  <si>
    <t>Privacy</t>
  </si>
  <si>
    <t>Fabric Colour Classic</t>
  </si>
  <si>
    <t>Fabric Colour Classic S</t>
  </si>
  <si>
    <t>Fabric Colour Privacy</t>
  </si>
  <si>
    <t>Ash</t>
  </si>
  <si>
    <t>Dusk</t>
  </si>
  <si>
    <t>Onyx</t>
  </si>
  <si>
    <t>Pearl</t>
  </si>
  <si>
    <t>Sand</t>
  </si>
  <si>
    <t>Snow</t>
  </si>
  <si>
    <t>Thunder</t>
  </si>
  <si>
    <t>Frost</t>
  </si>
  <si>
    <t>Greige</t>
  </si>
  <si>
    <t>Midnight</t>
  </si>
  <si>
    <t>Shadow</t>
  </si>
  <si>
    <t>Stone</t>
  </si>
  <si>
    <t>Check Oversize Track</t>
  </si>
  <si>
    <t>Track Size Lookup</t>
  </si>
  <si>
    <t>Track Size Alert</t>
  </si>
  <si>
    <t>Oversize</t>
  </si>
  <si>
    <t>Track Width Is Too Long</t>
  </si>
  <si>
    <t>Bracket Additional</t>
  </si>
  <si>
    <t>Classic S Face Fit Bracket</t>
  </si>
  <si>
    <t>Standard Bracket, 75mm L Bracket With Clip</t>
  </si>
  <si>
    <t>Extension Bracket, 95mm L Bracket With Clip</t>
  </si>
  <si>
    <t>Extra Extension Bracket, 115mm L Bracket With Clip</t>
  </si>
  <si>
    <t>Bracket Selector</t>
  </si>
  <si>
    <t>BatteryMotorStack</t>
  </si>
  <si>
    <t>HardwiredMotorSTack</t>
  </si>
  <si>
    <t>Centre Open - Motor On Left Side At Back</t>
  </si>
  <si>
    <t>One Way-Left - Motor On Left Side At Back</t>
  </si>
  <si>
    <t>One Way-Right - Motor On Left Side At Back</t>
  </si>
  <si>
    <t>Luxury S</t>
  </si>
  <si>
    <t>Fabric Colour Luxury S</t>
  </si>
  <si>
    <t>Motionblinds Motorised, Hardwired, No Remote (App Controlled)</t>
  </si>
  <si>
    <t>Motionblinds Motorised, Rechargeable Battery Operated, No Remote (App Controlled)</t>
  </si>
  <si>
    <t>Motionblinds Motorised, Hardwired, 5 Channel Remote</t>
  </si>
  <si>
    <t>Motionblinds Motorised, Rechargeable Battery Operated, 5 Channel Remote</t>
  </si>
  <si>
    <t>m2</t>
  </si>
  <si>
    <t>Motionblinds 
m2</t>
  </si>
  <si>
    <t>Multiplier</t>
  </si>
  <si>
    <t>Veri Curtains</t>
  </si>
  <si>
    <t>Veri Sheers</t>
  </si>
  <si>
    <t>Driftwood</t>
  </si>
  <si>
    <t>French Grey</t>
  </si>
  <si>
    <t>Natural</t>
  </si>
  <si>
    <t>Vintage White</t>
  </si>
  <si>
    <t>Colour</t>
  </si>
  <si>
    <t>FabricCurtainSheer</t>
  </si>
  <si>
    <t>Provence</t>
  </si>
  <si>
    <t>FabricSelect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</si>
</sst>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family val="2"/>
    </font>
    <font>
      <sz val="10"/>
      <name val="Arial"/>
      <family val="2"/>
    </font>
    <font>
      <b/>
      <sz val="16"/>
      <name val="Tahoma"/>
      <family val="2"/>
    </font>
    <font>
      <sz val="12"/>
      <name val="Tahoma"/>
      <family val="2"/>
    </font>
    <font>
      <b/>
      <sz val="11"/>
      <name val="Calibri"/>
      <family val="2"/>
    </font>
    <font>
      <b/>
      <sz val="11"/>
      <name val="Calibri"/>
      <family val="2"/>
      <scheme val="minor"/>
    </font>
    <font>
      <sz val="12"/>
      <name val="Arial"/>
      <family val="2"/>
    </font>
    <font>
      <b/>
      <sz val="12"/>
      <name val="Calibri"/>
      <family val="2"/>
    </font>
    <font>
      <b/>
      <sz val="12"/>
      <name val="Calibri"/>
      <family val="2"/>
      <scheme val="minor"/>
    </font>
    <font>
      <b/>
      <sz val="12"/>
      <color rgb="FFFF0000"/>
      <name val="Arial"/>
      <family val="2"/>
    </font>
    <font>
      <sz val="11"/>
      <name val="Calibri"/>
      <family val="2"/>
    </font>
    <font>
      <sz val="12"/>
      <name val="Calibri"/>
      <family val="2"/>
    </font>
    <font>
      <b/>
      <i/>
      <sz val="11"/>
      <color rgb="FFFF0000"/>
      <name val="Calibri"/>
      <family val="2"/>
      <scheme val="minor"/>
    </font>
    <font>
      <b/>
      <i/>
      <sz val="11"/>
      <name val="Calibri"/>
      <family val="2"/>
      <scheme val="minor"/>
    </font>
    <font>
      <sz val="11"/>
      <name val="Tahoma"/>
      <family val="2"/>
    </font>
    <font>
      <sz val="7.5"/>
      <name val="Tahoma"/>
      <family val="2"/>
    </font>
    <font>
      <sz val="8"/>
      <color indexed="81"/>
      <name val="Tahoma"/>
      <family val="2"/>
    </font>
    <font>
      <i/>
      <sz val="8"/>
      <color indexed="81"/>
      <name val="Tahoma"/>
      <family val="2"/>
    </font>
    <font>
      <b/>
      <sz val="10"/>
      <name val="Arial"/>
      <family val="2"/>
    </font>
    <font>
      <sz val="20"/>
      <name val="Arial"/>
      <family val="2"/>
    </font>
    <font>
      <b/>
      <sz val="16"/>
      <name val="Calibri"/>
      <family val="2"/>
    </font>
    <font>
      <b/>
      <sz val="11"/>
      <color theme="3"/>
      <name val="Calibri"/>
      <family val="2"/>
      <scheme val="minor"/>
    </font>
    <font>
      <b/>
      <sz val="20"/>
      <name val="Arial"/>
      <family val="2"/>
    </font>
    <font>
      <b/>
      <sz val="20"/>
      <color theme="8"/>
      <name val="Arial"/>
      <family val="2"/>
    </font>
    <font>
      <b/>
      <sz val="14"/>
      <name val="Arial"/>
      <family val="2"/>
    </font>
    <font>
      <sz val="16"/>
      <name val="Arial"/>
      <family val="2"/>
    </font>
    <font>
      <b/>
      <i/>
      <sz val="10"/>
      <name val="Arial"/>
      <family val="2"/>
    </font>
    <font>
      <b/>
      <sz val="8"/>
      <color indexed="8"/>
      <name val="Arial"/>
      <family val="2"/>
    </font>
    <font>
      <b/>
      <sz val="9"/>
      <name val="Arial"/>
      <family val="2"/>
    </font>
    <font>
      <b/>
      <sz val="8"/>
      <name val="Arial"/>
      <family val="2"/>
    </font>
    <font>
      <u/>
      <sz val="10"/>
      <color indexed="12"/>
      <name val="Arial"/>
      <family val="2"/>
    </font>
    <font>
      <b/>
      <sz val="11"/>
      <color indexed="10"/>
      <name val="Calibri"/>
      <family val="2"/>
      <scheme val="minor"/>
    </font>
    <font>
      <b/>
      <sz val="20"/>
      <color theme="2" tint="-0.499984740745262"/>
      <name val="Arial"/>
      <family val="2"/>
    </font>
    <font>
      <sz val="16"/>
      <color indexed="10"/>
      <name val="Arial"/>
      <family val="2"/>
    </font>
    <font>
      <sz val="11"/>
      <name val="Calibri"/>
      <family val="2"/>
      <scheme val="minor"/>
    </font>
    <font>
      <b/>
      <sz val="11"/>
      <color indexed="12"/>
      <name val="Calibri"/>
      <family val="2"/>
      <scheme val="minor"/>
    </font>
    <font>
      <b/>
      <sz val="11"/>
      <color indexed="17"/>
      <name val="Calibri"/>
      <family val="2"/>
      <scheme val="minor"/>
    </font>
    <font>
      <b/>
      <sz val="11"/>
      <color indexed="14"/>
      <name val="Calibri"/>
      <family val="2"/>
      <scheme val="minor"/>
    </font>
    <font>
      <b/>
      <sz val="12"/>
      <name val="Tahoma"/>
      <family val="2"/>
    </font>
    <font>
      <b/>
      <i/>
      <sz val="11"/>
      <name val="Calibri"/>
      <family val="2"/>
    </font>
  </fonts>
  <fills count="9">
    <fill>
      <patternFill patternType="none"/>
    </fill>
    <fill>
      <patternFill patternType="gray125"/>
    </fill>
    <fill>
      <patternFill patternType="solid">
        <fgColor indexed="31"/>
        <bgColor indexed="64"/>
      </patternFill>
    </fill>
    <fill>
      <patternFill patternType="solid">
        <fgColor theme="6" tint="-0.249977111117893"/>
        <bgColor indexed="64"/>
      </patternFill>
    </fill>
    <fill>
      <patternFill patternType="solid">
        <fgColor indexed="9"/>
        <bgColor indexed="64"/>
      </patternFill>
    </fill>
    <fill>
      <patternFill patternType="solid">
        <fgColor theme="8"/>
        <bgColor indexed="64"/>
      </patternFill>
    </fill>
    <fill>
      <patternFill patternType="solid">
        <fgColor theme="2" tint="-0.249977111117893"/>
        <bgColor indexed="64"/>
      </patternFill>
    </fill>
    <fill>
      <patternFill patternType="solid">
        <fgColor rgb="FFFFFF00"/>
        <bgColor indexed="64"/>
      </patternFill>
    </fill>
    <fill>
      <patternFill patternType="solid">
        <fgColor rgb="FFFFC000"/>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hair">
        <color indexed="64"/>
      </right>
      <top style="thick">
        <color indexed="64"/>
      </top>
      <bottom style="double">
        <color indexed="64"/>
      </bottom>
      <diagonal/>
    </border>
    <border>
      <left style="hair">
        <color indexed="64"/>
      </left>
      <right/>
      <top style="thick">
        <color indexed="64"/>
      </top>
      <bottom style="double">
        <color indexed="64"/>
      </bottom>
      <diagonal/>
    </border>
    <border>
      <left style="hair">
        <color indexed="64"/>
      </left>
      <right style="hair">
        <color indexed="64"/>
      </right>
      <top style="thick">
        <color indexed="64"/>
      </top>
      <bottom style="double">
        <color indexed="64"/>
      </bottom>
      <diagonal/>
    </border>
    <border>
      <left/>
      <right style="hair">
        <color indexed="64"/>
      </right>
      <top style="thick">
        <color indexed="64"/>
      </top>
      <bottom style="double">
        <color indexed="64"/>
      </bottom>
      <diagonal/>
    </border>
    <border>
      <left style="hair">
        <color indexed="64"/>
      </left>
      <right/>
      <top style="thick">
        <color indexed="64"/>
      </top>
      <bottom/>
      <diagonal/>
    </border>
    <border>
      <left style="hair">
        <color indexed="64"/>
      </left>
      <right style="thick">
        <color indexed="64"/>
      </right>
      <top style="thick">
        <color indexed="64"/>
      </top>
      <bottom/>
      <diagonal/>
    </border>
    <border>
      <left style="thick">
        <color indexed="64"/>
      </left>
      <right style="hair">
        <color indexed="64"/>
      </right>
      <top/>
      <bottom style="hair">
        <color indexed="64"/>
      </bottom>
      <diagonal/>
    </border>
    <border>
      <left style="hair">
        <color indexed="64"/>
      </left>
      <right/>
      <top style="double">
        <color indexed="64"/>
      </top>
      <bottom/>
      <diagonal/>
    </border>
    <border>
      <left style="hair">
        <color indexed="64"/>
      </left>
      <right/>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bottom style="hair">
        <color indexed="64"/>
      </bottom>
      <diagonal/>
    </border>
    <border>
      <left style="hair">
        <color indexed="64"/>
      </left>
      <right/>
      <top style="double">
        <color indexed="64"/>
      </top>
      <bottom style="hair">
        <color indexed="64"/>
      </bottom>
      <diagonal/>
    </border>
    <border>
      <left style="hair">
        <color indexed="64"/>
      </left>
      <right style="thick">
        <color indexed="64"/>
      </right>
      <top style="double">
        <color indexed="64"/>
      </top>
      <bottom style="hair">
        <color indexed="64"/>
      </bottom>
      <diagonal/>
    </border>
    <border>
      <left style="thick">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hair">
        <color indexed="64"/>
      </right>
      <top/>
      <bottom style="thick">
        <color indexed="64"/>
      </bottom>
      <diagonal/>
    </border>
    <border>
      <left style="hair">
        <color indexed="64"/>
      </left>
      <right/>
      <top/>
      <bottom style="thick">
        <color indexed="64"/>
      </bottom>
      <diagonal/>
    </border>
    <border>
      <left style="hair">
        <color indexed="64"/>
      </left>
      <right style="thick">
        <color indexed="64"/>
      </right>
      <top style="hair">
        <color indexed="64"/>
      </top>
      <bottom style="thick">
        <color indexed="64"/>
      </bottom>
      <diagonal/>
    </border>
    <border>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thick">
        <color indexed="64"/>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top/>
      <bottom/>
      <diagonal/>
    </border>
    <border>
      <left style="hair">
        <color indexed="64"/>
      </left>
      <right style="hair">
        <color indexed="64"/>
      </right>
      <top style="double">
        <color indexed="64"/>
      </top>
      <bottom/>
      <diagonal/>
    </border>
  </borders>
  <cellStyleXfs count="3">
    <xf numFmtId="0" fontId="0" fillId="0" borderId="0"/>
    <xf numFmtId="0" fontId="1" fillId="0" borderId="0"/>
    <xf numFmtId="0" fontId="30" fillId="0" borderId="0" applyNumberFormat="0" applyFill="0" applyBorder="0" applyAlignment="0" applyProtection="0">
      <alignment vertical="top"/>
      <protection locked="0"/>
    </xf>
  </cellStyleXfs>
  <cellXfs count="179">
    <xf numFmtId="0" fontId="0" fillId="0" borderId="0" xfId="0"/>
    <xf numFmtId="0" fontId="2" fillId="0" borderId="2" xfId="0" applyFont="1" applyBorder="1" applyAlignment="1" applyProtection="1">
      <alignment vertical="center"/>
      <protection locked="0"/>
    </xf>
    <xf numFmtId="0" fontId="5"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0" fillId="0" borderId="0" xfId="0" applyProtection="1">
      <protection locked="0"/>
    </xf>
    <xf numFmtId="0" fontId="3" fillId="0" borderId="0" xfId="0" applyFont="1" applyAlignment="1" applyProtection="1">
      <alignment vertical="center"/>
      <protection locked="0"/>
    </xf>
    <xf numFmtId="0" fontId="7" fillId="0" borderId="0" xfId="0" applyFont="1" applyAlignment="1"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9" fillId="0" borderId="0" xfId="0" applyFont="1" applyAlignment="1" applyProtection="1">
      <alignment vertical="center"/>
      <protection locked="0"/>
    </xf>
    <xf numFmtId="0" fontId="10"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8" xfId="0" applyFont="1" applyBorder="1" applyAlignment="1" applyProtection="1">
      <alignment horizontal="center" vertical="center"/>
      <protection locked="0"/>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4" fillId="0" borderId="21" xfId="0" applyFont="1" applyBorder="1" applyAlignment="1" applyProtection="1">
      <alignment horizontal="center" vertical="center" wrapText="1" shrinkToFit="1"/>
      <protection locked="0"/>
    </xf>
    <xf numFmtId="0" fontId="14" fillId="0" borderId="22"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4"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5" fillId="0" borderId="0" xfId="0" applyFont="1" applyAlignment="1" applyProtection="1">
      <alignment horizontal="center" vertical="center" wrapText="1" shrinkToFit="1"/>
      <protection locked="0"/>
    </xf>
    <xf numFmtId="0" fontId="4" fillId="0" borderId="25" xfId="0" applyFont="1" applyBorder="1" applyAlignment="1" applyProtection="1">
      <alignment horizontal="center" vertical="center"/>
      <protection locked="0"/>
    </xf>
    <xf numFmtId="0" fontId="14" fillId="0" borderId="26"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wrapText="1" shrinkToFit="1"/>
      <protection locked="0"/>
    </xf>
    <xf numFmtId="0" fontId="14" fillId="0" borderId="26" xfId="0" applyFont="1" applyBorder="1" applyAlignment="1" applyProtection="1">
      <alignment horizontal="center" vertical="center"/>
      <protection locked="0"/>
    </xf>
    <xf numFmtId="0" fontId="14" fillId="0" borderId="29"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protection locked="0"/>
    </xf>
    <xf numFmtId="0" fontId="14" fillId="0" borderId="28"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shrinkToFit="1"/>
      <protection locked="0"/>
    </xf>
    <xf numFmtId="0" fontId="4" fillId="0" borderId="32" xfId="0" applyFont="1" applyBorder="1" applyAlignment="1" applyProtection="1">
      <alignment horizontal="center" vertical="center"/>
      <protection locked="0"/>
    </xf>
    <xf numFmtId="0" fontId="14" fillId="0" borderId="33"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shrinkToFit="1"/>
      <protection locked="0"/>
    </xf>
    <xf numFmtId="0" fontId="14" fillId="0" borderId="34"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wrapText="1" shrinkToFit="1"/>
      <protection locked="0"/>
    </xf>
    <xf numFmtId="0" fontId="14" fillId="0" borderId="36" xfId="0" applyFont="1" applyBorder="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4" fillId="2" borderId="16" xfId="0" applyFont="1" applyFill="1" applyBorder="1" applyAlignment="1" applyProtection="1">
      <alignment horizontal="center" vertical="center" wrapText="1"/>
      <protection locked="0"/>
    </xf>
    <xf numFmtId="0" fontId="18" fillId="0" borderId="3" xfId="0" applyFont="1" applyBorder="1" applyAlignment="1" applyProtection="1">
      <alignment horizontal="center" vertical="center"/>
      <protection locked="0"/>
    </xf>
    <xf numFmtId="0" fontId="0" fillId="0" borderId="3" xfId="0" applyBorder="1" applyAlignment="1" applyProtection="1">
      <alignment horizontal="center"/>
      <protection locked="0"/>
    </xf>
    <xf numFmtId="0" fontId="14" fillId="0" borderId="23"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7" fillId="0" borderId="39" xfId="0" applyFont="1" applyBorder="1" applyAlignment="1" applyProtection="1">
      <alignment horizontal="center" vertical="center"/>
      <protection locked="0"/>
    </xf>
    <xf numFmtId="0" fontId="13" fillId="0" borderId="3"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protection locked="0"/>
    </xf>
    <xf numFmtId="0" fontId="0" fillId="0" borderId="0" xfId="0" applyAlignment="1" applyProtection="1">
      <alignment wrapText="1"/>
      <protection locked="0"/>
    </xf>
    <xf numFmtId="0" fontId="18" fillId="0" borderId="3" xfId="0" applyFont="1" applyBorder="1" applyAlignment="1" applyProtection="1">
      <alignment horizontal="center" vertical="center" wrapText="1"/>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wrapText="1"/>
      <protection locked="0"/>
    </xf>
    <xf numFmtId="0" fontId="0" fillId="0" borderId="0" xfId="0" applyAlignment="1" applyProtection="1">
      <alignment horizontal="center"/>
      <protection locked="0"/>
    </xf>
    <xf numFmtId="0" fontId="14" fillId="0" borderId="19" xfId="0" applyFont="1" applyBorder="1" applyAlignment="1" applyProtection="1">
      <alignment horizontal="center" vertical="center" wrapText="1" shrinkToFit="1"/>
      <protection locked="0"/>
    </xf>
    <xf numFmtId="0" fontId="18" fillId="0" borderId="6" xfId="0" applyFont="1" applyBorder="1" applyAlignment="1" applyProtection="1">
      <alignment horizontal="center" vertical="center" wrapText="1"/>
      <protection locked="0"/>
    </xf>
    <xf numFmtId="0" fontId="0" fillId="0" borderId="6" xfId="0" applyBorder="1" applyAlignment="1" applyProtection="1">
      <alignment horizontal="center"/>
      <protection locked="0"/>
    </xf>
    <xf numFmtId="0" fontId="0" fillId="0" borderId="3" xfId="0" applyBorder="1" applyProtection="1">
      <protection locked="0"/>
    </xf>
    <xf numFmtId="0" fontId="0" fillId="0" borderId="4" xfId="0" applyBorder="1" applyProtection="1">
      <protection locked="0"/>
    </xf>
    <xf numFmtId="0" fontId="0" fillId="0" borderId="2" xfId="0" applyBorder="1" applyAlignment="1" applyProtection="1">
      <alignment horizontal="center"/>
      <protection locked="0"/>
    </xf>
    <xf numFmtId="0" fontId="18" fillId="0" borderId="4" xfId="0" applyFont="1" applyBorder="1" applyAlignment="1" applyProtection="1">
      <alignment horizontal="center" vertical="center"/>
      <protection locked="0"/>
    </xf>
    <xf numFmtId="0" fontId="22" fillId="0" borderId="0" xfId="0" applyFont="1" applyAlignment="1" applyProtection="1">
      <alignment vertical="top"/>
      <protection locked="0"/>
    </xf>
    <xf numFmtId="0" fontId="27" fillId="4" borderId="3" xfId="0" applyFont="1" applyFill="1" applyBorder="1" applyAlignment="1" applyProtection="1">
      <alignment horizontal="center" vertical="center" wrapText="1"/>
      <protection locked="0"/>
    </xf>
    <xf numFmtId="0" fontId="27" fillId="4" borderId="3" xfId="2"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5" borderId="3" xfId="0" applyFont="1" applyFill="1" applyBorder="1" applyAlignment="1" applyProtection="1">
      <alignment horizontal="center" vertical="center" wrapText="1"/>
      <protection locked="0"/>
    </xf>
    <xf numFmtId="0" fontId="31" fillId="5" borderId="3" xfId="0" applyFont="1" applyFill="1" applyBorder="1" applyAlignment="1" applyProtection="1">
      <alignment horizontal="center" vertical="center" wrapText="1"/>
      <protection locked="0"/>
    </xf>
    <xf numFmtId="0" fontId="5" fillId="5" borderId="3" xfId="0"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0" fillId="0" borderId="2" xfId="0" applyBorder="1" applyProtection="1">
      <protection locked="0"/>
    </xf>
    <xf numFmtId="0" fontId="33" fillId="0" borderId="0" xfId="0" applyFont="1" applyProtection="1">
      <protection locked="0"/>
    </xf>
    <xf numFmtId="0" fontId="35" fillId="6" borderId="3" xfId="0" applyFont="1" applyFill="1" applyBorder="1" applyAlignment="1" applyProtection="1">
      <alignment horizontal="center" vertical="center" wrapText="1"/>
      <protection locked="0"/>
    </xf>
    <xf numFmtId="0" fontId="31" fillId="6" borderId="3" xfId="0" applyFont="1" applyFill="1" applyBorder="1" applyAlignment="1" applyProtection="1">
      <alignment horizontal="center" vertical="center" wrapText="1"/>
      <protection locked="0"/>
    </xf>
    <xf numFmtId="0" fontId="36" fillId="6" borderId="3" xfId="0" applyFont="1" applyFill="1" applyBorder="1" applyAlignment="1" applyProtection="1">
      <alignment horizontal="center" vertical="center" wrapText="1"/>
      <protection locked="0"/>
    </xf>
    <xf numFmtId="0" fontId="37" fillId="6" borderId="3" xfId="0" applyFont="1" applyFill="1" applyBorder="1" applyAlignment="1" applyProtection="1">
      <alignment horizontal="center" vertical="center" wrapText="1"/>
      <protection locked="0"/>
    </xf>
    <xf numFmtId="0" fontId="5" fillId="6" borderId="3" xfId="0" applyFont="1" applyFill="1" applyBorder="1" applyAlignment="1" applyProtection="1">
      <alignment horizontal="center" vertical="center" wrapText="1"/>
      <protection locked="0"/>
    </xf>
    <xf numFmtId="0" fontId="0" fillId="7" borderId="0" xfId="0" applyFill="1" applyAlignment="1" applyProtection="1">
      <alignment horizontal="center"/>
      <protection locked="0"/>
    </xf>
    <xf numFmtId="0" fontId="0" fillId="7" borderId="0" xfId="0" applyFill="1" applyProtection="1">
      <protection locked="0"/>
    </xf>
    <xf numFmtId="0" fontId="0" fillId="8" borderId="0" xfId="0" applyFill="1" applyProtection="1">
      <protection locked="0"/>
    </xf>
    <xf numFmtId="0" fontId="10" fillId="0" borderId="0" xfId="0" applyFont="1" applyAlignment="1">
      <alignment vertical="center"/>
    </xf>
    <xf numFmtId="0" fontId="10" fillId="0" borderId="0" xfId="0" applyFont="1" applyAlignment="1">
      <alignment horizontal="left" vertical="center"/>
    </xf>
    <xf numFmtId="0" fontId="3" fillId="0" borderId="3" xfId="0" applyFont="1" applyBorder="1" applyAlignment="1" applyProtection="1">
      <alignment horizontal="center" vertical="center" wrapText="1"/>
      <protection locked="0"/>
    </xf>
    <xf numFmtId="0" fontId="38" fillId="0" borderId="3" xfId="0" applyFont="1" applyBorder="1" applyAlignment="1" applyProtection="1">
      <alignment horizontal="center" vertical="center" wrapText="1"/>
      <protection locked="0"/>
    </xf>
    <xf numFmtId="0" fontId="3" fillId="0" borderId="3" xfId="0" applyFont="1" applyBorder="1" applyAlignment="1" applyProtection="1">
      <alignment vertical="center"/>
      <protection locked="0"/>
    </xf>
    <xf numFmtId="0" fontId="38" fillId="0" borderId="3" xfId="0" applyFont="1" applyBorder="1" applyAlignment="1" applyProtection="1">
      <alignment vertical="center"/>
      <protection locked="0"/>
    </xf>
    <xf numFmtId="1" fontId="14" fillId="0" borderId="23" xfId="0" applyNumberFormat="1" applyFont="1" applyBorder="1" applyAlignment="1" applyProtection="1">
      <alignment horizontal="center" vertical="center" wrapText="1"/>
      <protection locked="0"/>
    </xf>
    <xf numFmtId="1" fontId="14" fillId="0" borderId="28" xfId="0" applyNumberFormat="1" applyFont="1" applyBorder="1" applyAlignment="1" applyProtection="1">
      <alignment horizontal="center" vertical="center" wrapText="1"/>
      <protection locked="0"/>
    </xf>
    <xf numFmtId="1" fontId="14" fillId="0" borderId="42" xfId="0" applyNumberFormat="1" applyFont="1" applyBorder="1" applyAlignment="1" applyProtection="1">
      <alignment horizontal="center" vertical="center" wrapText="1"/>
      <protection locked="0"/>
    </xf>
    <xf numFmtId="0" fontId="0" fillId="7" borderId="3" xfId="0" applyFill="1" applyBorder="1" applyAlignment="1" applyProtection="1">
      <alignment horizontal="center"/>
      <protection locked="0"/>
    </xf>
    <xf numFmtId="0" fontId="38" fillId="0" borderId="0" xfId="0" applyFont="1" applyAlignment="1" applyProtection="1">
      <alignment horizontal="center" vertical="center" wrapText="1"/>
      <protection locked="0"/>
    </xf>
    <xf numFmtId="0" fontId="38" fillId="0" borderId="0" xfId="0" applyFont="1" applyAlignment="1" applyProtection="1">
      <alignment vertical="center"/>
      <protection locked="0"/>
    </xf>
    <xf numFmtId="0" fontId="18" fillId="0" borderId="0" xfId="0" applyFont="1" applyProtection="1">
      <protection locked="0"/>
    </xf>
    <xf numFmtId="0" fontId="3" fillId="0" borderId="44"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8" fillId="8" borderId="0" xfId="0" applyFont="1" applyFill="1" applyAlignment="1" applyProtection="1">
      <alignment horizontal="center" vertical="center" wrapText="1"/>
      <protection locked="0"/>
    </xf>
    <xf numFmtId="0" fontId="38" fillId="8" borderId="0" xfId="0" applyFont="1" applyFill="1" applyAlignment="1" applyProtection="1">
      <alignment vertical="center"/>
      <protection locked="0"/>
    </xf>
    <xf numFmtId="2" fontId="14" fillId="0" borderId="21" xfId="0" applyNumberFormat="1" applyFont="1" applyBorder="1" applyAlignment="1" applyProtection="1">
      <alignment horizontal="center" vertical="center" wrapText="1"/>
      <protection locked="0"/>
    </xf>
    <xf numFmtId="2" fontId="14" fillId="0" borderId="26" xfId="0" applyNumberFormat="1" applyFont="1" applyBorder="1" applyAlignment="1" applyProtection="1">
      <alignment horizontal="center" vertical="center" wrapText="1"/>
      <protection locked="0"/>
    </xf>
    <xf numFmtId="2" fontId="14" fillId="0" borderId="33" xfId="0" applyNumberFormat="1"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39" fillId="0" borderId="3"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19" fillId="0" borderId="4" xfId="0" applyFont="1" applyBorder="1" applyAlignment="1" applyProtection="1">
      <alignment horizontal="left" vertical="center"/>
      <protection locked="0"/>
    </xf>
    <xf numFmtId="0" fontId="19" fillId="0" borderId="5"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14" fontId="6" fillId="0" borderId="4" xfId="0" applyNumberFormat="1" applyFont="1" applyBorder="1" applyAlignment="1" applyProtection="1">
      <alignment horizontal="left" vertical="center"/>
      <protection locked="0"/>
    </xf>
    <xf numFmtId="14" fontId="6" fillId="0" borderId="5" xfId="0" applyNumberFormat="1" applyFont="1" applyBorder="1" applyAlignment="1" applyProtection="1">
      <alignment horizontal="left" vertical="center"/>
      <protection locked="0"/>
    </xf>
    <xf numFmtId="14" fontId="6" fillId="0" borderId="6" xfId="0" applyNumberFormat="1" applyFont="1" applyBorder="1" applyAlignment="1" applyProtection="1">
      <alignment horizontal="left" vertical="center"/>
      <protection locked="0"/>
    </xf>
    <xf numFmtId="0" fontId="23" fillId="0" borderId="0" xfId="0" applyFont="1" applyAlignment="1" applyProtection="1">
      <alignment horizontal="center"/>
      <protection locked="0"/>
    </xf>
    <xf numFmtId="0" fontId="22" fillId="0" borderId="0" xfId="0" applyFont="1" applyAlignment="1" applyProtection="1">
      <alignment horizontal="center"/>
      <protection locked="0"/>
    </xf>
    <xf numFmtId="0" fontId="24" fillId="0" borderId="0" xfId="0" applyFont="1" applyAlignment="1" applyProtection="1">
      <alignment horizontal="right" vertical="center"/>
      <protection locked="0"/>
    </xf>
    <xf numFmtId="0" fontId="25" fillId="0" borderId="3" xfId="0" applyFont="1" applyBorder="1" applyAlignment="1">
      <alignment horizontal="left"/>
    </xf>
    <xf numFmtId="0" fontId="26" fillId="0" borderId="0" xfId="0" applyFont="1" applyAlignment="1" applyProtection="1">
      <alignment horizontal="center" vertical="center" wrapText="1"/>
      <protection locked="0"/>
    </xf>
    <xf numFmtId="14" fontId="25" fillId="0" borderId="3" xfId="0" applyNumberFormat="1" applyFont="1" applyBorder="1" applyAlignment="1">
      <alignment horizontal="left"/>
    </xf>
    <xf numFmtId="0" fontId="28" fillId="4" borderId="3" xfId="0" applyFont="1" applyFill="1" applyBorder="1" applyAlignment="1" applyProtection="1">
      <alignment horizontal="center" vertical="center" wrapText="1"/>
      <protection locked="0"/>
    </xf>
    <xf numFmtId="0" fontId="29" fillId="4" borderId="3" xfId="0" applyFont="1" applyFill="1" applyBorder="1" applyAlignment="1" applyProtection="1">
      <alignment horizontal="center" vertical="center" wrapText="1"/>
      <protection locked="0"/>
    </xf>
    <xf numFmtId="0" fontId="30" fillId="4" borderId="3" xfId="2" applyFill="1" applyBorder="1" applyAlignment="1" applyProtection="1">
      <alignment horizontal="center" vertical="center"/>
      <protection locked="0"/>
    </xf>
    <xf numFmtId="0" fontId="29" fillId="4" borderId="3" xfId="0" applyFont="1" applyFill="1" applyBorder="1" applyAlignment="1" applyProtection="1">
      <alignment horizontal="center" vertical="center"/>
      <protection locked="0"/>
    </xf>
    <xf numFmtId="0" fontId="5" fillId="5" borderId="40" xfId="0" applyFont="1" applyFill="1" applyBorder="1" applyAlignment="1" applyProtection="1">
      <alignment horizontal="center" vertical="center" wrapText="1"/>
      <protection locked="0"/>
    </xf>
    <xf numFmtId="0" fontId="5" fillId="5" borderId="41" xfId="0" applyFont="1" applyFill="1" applyBorder="1" applyAlignment="1" applyProtection="1">
      <alignment horizontal="center" vertical="center" wrapText="1"/>
      <protection locked="0"/>
    </xf>
    <xf numFmtId="0" fontId="5" fillId="5" borderId="4" xfId="0" applyFont="1" applyFill="1" applyBorder="1" applyAlignment="1" applyProtection="1">
      <alignment horizontal="center" vertical="center" wrapText="1"/>
      <protection locked="0"/>
    </xf>
    <xf numFmtId="0" fontId="5" fillId="5" borderId="5" xfId="0" applyFont="1" applyFill="1" applyBorder="1" applyAlignment="1" applyProtection="1">
      <alignment horizontal="center" vertical="center" wrapText="1"/>
      <protection locked="0"/>
    </xf>
    <xf numFmtId="0" fontId="5" fillId="5" borderId="6" xfId="0" applyFont="1" applyFill="1" applyBorder="1" applyAlignment="1" applyProtection="1">
      <alignment horizontal="center" vertical="center" wrapText="1"/>
      <protection locked="0"/>
    </xf>
    <xf numFmtId="0" fontId="5" fillId="5" borderId="3" xfId="0" applyFont="1" applyFill="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0" fontId="32" fillId="0" borderId="0" xfId="0" applyFont="1" applyAlignment="1" applyProtection="1">
      <alignment horizontal="center"/>
      <protection locked="0"/>
    </xf>
    <xf numFmtId="0" fontId="25" fillId="0" borderId="4" xfId="0" applyFont="1" applyBorder="1" applyAlignment="1">
      <alignment horizontal="left"/>
    </xf>
    <xf numFmtId="0" fontId="25" fillId="0" borderId="5" xfId="0" applyFont="1" applyBorder="1" applyAlignment="1">
      <alignment horizontal="left"/>
    </xf>
    <xf numFmtId="0" fontId="25" fillId="0" borderId="6" xfId="0" applyFont="1" applyBorder="1" applyAlignment="1">
      <alignment horizontal="left"/>
    </xf>
    <xf numFmtId="14" fontId="25" fillId="0" borderId="4" xfId="0" applyNumberFormat="1" applyFont="1" applyBorder="1" applyAlignment="1">
      <alignment horizontal="left"/>
    </xf>
    <xf numFmtId="14" fontId="25" fillId="0" borderId="5" xfId="0" applyNumberFormat="1" applyFont="1" applyBorder="1" applyAlignment="1">
      <alignment horizontal="left"/>
    </xf>
    <xf numFmtId="14" fontId="25" fillId="0" borderId="6" xfId="0" applyNumberFormat="1" applyFont="1" applyBorder="1" applyAlignment="1">
      <alignment horizontal="left"/>
    </xf>
    <xf numFmtId="0" fontId="5" fillId="6" borderId="3" xfId="0" applyFont="1" applyFill="1" applyBorder="1" applyAlignment="1" applyProtection="1">
      <alignment horizontal="center" vertical="center" wrapText="1"/>
      <protection locked="0"/>
    </xf>
    <xf numFmtId="0" fontId="34" fillId="6" borderId="3"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7" xfId="0" applyFont="1" applyFill="1" applyBorder="1" applyAlignment="1" applyProtection="1">
      <alignment horizontal="center" vertical="center" wrapText="1"/>
      <protection locked="0"/>
    </xf>
    <xf numFmtId="0" fontId="5" fillId="6" borderId="40" xfId="0" applyFont="1" applyFill="1" applyBorder="1" applyAlignment="1" applyProtection="1">
      <alignment horizontal="center" vertical="center" wrapText="1"/>
      <protection locked="0"/>
    </xf>
    <xf numFmtId="0" fontId="5" fillId="6" borderId="41" xfId="0" applyFont="1" applyFill="1" applyBorder="1" applyAlignment="1" applyProtection="1">
      <alignment horizontal="center" vertical="center" wrapText="1"/>
      <protection locked="0"/>
    </xf>
  </cellXfs>
  <cellStyles count="3">
    <cellStyle name="Hyperlink" xfId="2" builtinId="8"/>
    <cellStyle name="Normal" xfId="0" builtinId="0"/>
    <cellStyle name="Normal 2" xfId="1" xr:uid="{00000000-0005-0000-0000-000002000000}"/>
  </cellStyles>
  <dxfs count="6">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http://www.verishades.com/"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hyperlink" Target="http://www.verishades.com/" TargetMode="External"/><Relationship Id="rId2" Type="http://schemas.openxmlformats.org/officeDocument/2006/relationships/image" Target="../media/image7.png"/><Relationship Id="rId1" Type="http://schemas.openxmlformats.org/officeDocument/2006/relationships/image" Target="../media/image6.jpe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3" Type="http://schemas.openxmlformats.org/officeDocument/2006/relationships/hyperlink" Target="http://www.verishades.com/" TargetMode="External"/><Relationship Id="rId2" Type="http://schemas.openxmlformats.org/officeDocument/2006/relationships/image" Target="../media/image9.png"/><Relationship Id="rId1" Type="http://schemas.openxmlformats.org/officeDocument/2006/relationships/image" Target="../media/image6.jpeg"/><Relationship Id="rId4"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3</xdr:col>
      <xdr:colOff>705973</xdr:colOff>
      <xdr:row>0</xdr:row>
      <xdr:rowOff>11206</xdr:rowOff>
    </xdr:from>
    <xdr:to>
      <xdr:col>4</xdr:col>
      <xdr:colOff>437032</xdr:colOff>
      <xdr:row>2</xdr:row>
      <xdr:rowOff>176962</xdr:rowOff>
    </xdr:to>
    <xdr:pic>
      <xdr:nvPicPr>
        <xdr:cNvPr id="4" name="Picture 3">
          <a:hlinkClick xmlns:r="http://schemas.openxmlformats.org/officeDocument/2006/relationships" r:id="rId1"/>
          <a:extLst>
            <a:ext uri="{FF2B5EF4-FFF2-40B4-BE49-F238E27FC236}">
              <a16:creationId xmlns:a16="http://schemas.microsoft.com/office/drawing/2014/main" id="{7B9CAEB0-136A-4594-B40A-CF7A574FBF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56649" y="11206"/>
          <a:ext cx="1165412" cy="770874"/>
        </a:xfrm>
        <a:prstGeom prst="rect">
          <a:avLst/>
        </a:prstGeom>
      </xdr:spPr>
    </xdr:pic>
    <xdr:clientData/>
  </xdr:twoCellAnchor>
  <xdr:twoCellAnchor editAs="oneCell">
    <xdr:from>
      <xdr:col>5</xdr:col>
      <xdr:colOff>907678</xdr:colOff>
      <xdr:row>0</xdr:row>
      <xdr:rowOff>190501</xdr:rowOff>
    </xdr:from>
    <xdr:to>
      <xdr:col>6</xdr:col>
      <xdr:colOff>762001</xdr:colOff>
      <xdr:row>2</xdr:row>
      <xdr:rowOff>48559</xdr:rowOff>
    </xdr:to>
    <xdr:pic>
      <xdr:nvPicPr>
        <xdr:cNvPr id="5" name="Picture 4">
          <a:extLst>
            <a:ext uri="{FF2B5EF4-FFF2-40B4-BE49-F238E27FC236}">
              <a16:creationId xmlns:a16="http://schemas.microsoft.com/office/drawing/2014/main" id="{D9C2B76D-F9A6-4D11-A72E-57044BCD80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27913" y="190501"/>
          <a:ext cx="1389529" cy="463176"/>
        </a:xfrm>
        <a:prstGeom prst="rect">
          <a:avLst/>
        </a:prstGeom>
      </xdr:spPr>
    </xdr:pic>
    <xdr:clientData/>
  </xdr:twoCellAnchor>
  <xdr:twoCellAnchor editAs="oneCell">
    <xdr:from>
      <xdr:col>0</xdr:col>
      <xdr:colOff>112059</xdr:colOff>
      <xdr:row>0</xdr:row>
      <xdr:rowOff>67237</xdr:rowOff>
    </xdr:from>
    <xdr:to>
      <xdr:col>3</xdr:col>
      <xdr:colOff>651664</xdr:colOff>
      <xdr:row>2</xdr:row>
      <xdr:rowOff>156882</xdr:rowOff>
    </xdr:to>
    <xdr:pic>
      <xdr:nvPicPr>
        <xdr:cNvPr id="7" name="Picture 6">
          <a:extLst>
            <a:ext uri="{FF2B5EF4-FFF2-40B4-BE49-F238E27FC236}">
              <a16:creationId xmlns:a16="http://schemas.microsoft.com/office/drawing/2014/main" id="{546267D4-7DA3-4BCD-BDE6-A162374C545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059" y="67237"/>
          <a:ext cx="2590281" cy="694763"/>
        </a:xfrm>
        <a:prstGeom prst="rect">
          <a:avLst/>
        </a:prstGeom>
      </xdr:spPr>
    </xdr:pic>
    <xdr:clientData/>
  </xdr:twoCellAnchor>
  <xdr:twoCellAnchor editAs="oneCell">
    <xdr:from>
      <xdr:col>4</xdr:col>
      <xdr:colOff>1311088</xdr:colOff>
      <xdr:row>0</xdr:row>
      <xdr:rowOff>0</xdr:rowOff>
    </xdr:from>
    <xdr:to>
      <xdr:col>5</xdr:col>
      <xdr:colOff>937936</xdr:colOff>
      <xdr:row>3</xdr:row>
      <xdr:rowOff>11206</xdr:rowOff>
    </xdr:to>
    <xdr:pic>
      <xdr:nvPicPr>
        <xdr:cNvPr id="3" name="Picture 2">
          <a:extLst>
            <a:ext uri="{FF2B5EF4-FFF2-40B4-BE49-F238E27FC236}">
              <a16:creationId xmlns:a16="http://schemas.microsoft.com/office/drawing/2014/main" id="{3B14F9BB-29E9-49DF-A69E-279878A8708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96117" y="0"/>
          <a:ext cx="1162054" cy="840441"/>
        </a:xfrm>
        <a:prstGeom prst="rect">
          <a:avLst/>
        </a:prstGeom>
      </xdr:spPr>
    </xdr:pic>
    <xdr:clientData/>
  </xdr:twoCellAnchor>
  <xdr:twoCellAnchor editAs="oneCell">
    <xdr:from>
      <xdr:col>4</xdr:col>
      <xdr:colOff>381001</xdr:colOff>
      <xdr:row>0</xdr:row>
      <xdr:rowOff>0</xdr:rowOff>
    </xdr:from>
    <xdr:to>
      <xdr:col>5</xdr:col>
      <xdr:colOff>7849</xdr:colOff>
      <xdr:row>3</xdr:row>
      <xdr:rowOff>11206</xdr:rowOff>
    </xdr:to>
    <xdr:pic>
      <xdr:nvPicPr>
        <xdr:cNvPr id="8" name="Picture 7">
          <a:extLst>
            <a:ext uri="{FF2B5EF4-FFF2-40B4-BE49-F238E27FC236}">
              <a16:creationId xmlns:a16="http://schemas.microsoft.com/office/drawing/2014/main" id="{F2302C2F-6F25-425C-AD5E-32ECCD895D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866030" y="0"/>
          <a:ext cx="1162054" cy="840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280307</xdr:colOff>
      <xdr:row>1</xdr:row>
      <xdr:rowOff>340179</xdr:rowOff>
    </xdr:to>
    <xdr:pic>
      <xdr:nvPicPr>
        <xdr:cNvPr id="2" name="Picture 1" descr="Pacific Logo.jpg">
          <a:extLst>
            <a:ext uri="{FF2B5EF4-FFF2-40B4-BE49-F238E27FC236}">
              <a16:creationId xmlns:a16="http://schemas.microsoft.com/office/drawing/2014/main" id="{726F974E-E988-4D1E-A2C0-D87DB246D435}"/>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3214007" cy="502104"/>
        </a:xfrm>
        <a:prstGeom prst="rect">
          <a:avLst/>
        </a:prstGeom>
        <a:noFill/>
        <a:ln w="9525">
          <a:noFill/>
          <a:miter lim="800000"/>
          <a:headEnd/>
          <a:tailEnd/>
        </a:ln>
      </xdr:spPr>
    </xdr:pic>
    <xdr:clientData/>
  </xdr:twoCellAnchor>
  <xdr:twoCellAnchor editAs="oneCell">
    <xdr:from>
      <xdr:col>1</xdr:col>
      <xdr:colOff>1028700</xdr:colOff>
      <xdr:row>10</xdr:row>
      <xdr:rowOff>114300</xdr:rowOff>
    </xdr:from>
    <xdr:to>
      <xdr:col>7</xdr:col>
      <xdr:colOff>133213</xdr:colOff>
      <xdr:row>23</xdr:row>
      <xdr:rowOff>38100</xdr:rowOff>
    </xdr:to>
    <xdr:pic>
      <xdr:nvPicPr>
        <xdr:cNvPr id="3" name="Picture 2">
          <a:extLst>
            <a:ext uri="{FF2B5EF4-FFF2-40B4-BE49-F238E27FC236}">
              <a16:creationId xmlns:a16="http://schemas.microsoft.com/office/drawing/2014/main" id="{8D812CE9-7F0A-46E1-8B62-116B3B5E2D9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00250" y="2390775"/>
          <a:ext cx="4724263" cy="2028825"/>
        </a:xfrm>
        <a:prstGeom prst="rect">
          <a:avLst/>
        </a:prstGeom>
        <a:noFill/>
        <a:ln w="1">
          <a:noFill/>
          <a:miter lim="800000"/>
          <a:headEnd/>
          <a:tailEnd type="none" w="med" len="med"/>
        </a:ln>
        <a:effectLst/>
      </xdr:spPr>
    </xdr:pic>
    <xdr:clientData/>
  </xdr:twoCellAnchor>
  <xdr:twoCellAnchor editAs="oneCell">
    <xdr:from>
      <xdr:col>3</xdr:col>
      <xdr:colOff>552450</xdr:colOff>
      <xdr:row>0</xdr:row>
      <xdr:rowOff>19050</xdr:rowOff>
    </xdr:from>
    <xdr:to>
      <xdr:col>4</xdr:col>
      <xdr:colOff>429373</xdr:colOff>
      <xdr:row>1</xdr:row>
      <xdr:rowOff>323850</xdr:rowOff>
    </xdr:to>
    <xdr:pic>
      <xdr:nvPicPr>
        <xdr:cNvPr id="4" name="Picture 3">
          <a:hlinkClick xmlns:r="http://schemas.openxmlformats.org/officeDocument/2006/relationships" r:id="rId3"/>
          <a:extLst>
            <a:ext uri="{FF2B5EF4-FFF2-40B4-BE49-F238E27FC236}">
              <a16:creationId xmlns:a16="http://schemas.microsoft.com/office/drawing/2014/main" id="{882672AE-AB41-4376-A64B-AFD7182C4D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486150" y="19050"/>
          <a:ext cx="705598" cy="46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223157</xdr:colOff>
      <xdr:row>2</xdr:row>
      <xdr:rowOff>6804</xdr:rowOff>
    </xdr:to>
    <xdr:pic>
      <xdr:nvPicPr>
        <xdr:cNvPr id="2" name="Picture 1" descr="Pacific Logo.jpg">
          <a:extLst>
            <a:ext uri="{FF2B5EF4-FFF2-40B4-BE49-F238E27FC236}">
              <a16:creationId xmlns:a16="http://schemas.microsoft.com/office/drawing/2014/main" id="{5FDA5A61-2BE4-4E85-A521-F610B7A04463}"/>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3214007" cy="502104"/>
        </a:xfrm>
        <a:prstGeom prst="rect">
          <a:avLst/>
        </a:prstGeom>
        <a:noFill/>
        <a:ln w="9525">
          <a:noFill/>
          <a:miter lim="800000"/>
          <a:headEnd/>
          <a:tailEnd/>
        </a:ln>
      </xdr:spPr>
    </xdr:pic>
    <xdr:clientData/>
  </xdr:twoCellAnchor>
  <xdr:twoCellAnchor editAs="oneCell">
    <xdr:from>
      <xdr:col>3</xdr:col>
      <xdr:colOff>38100</xdr:colOff>
      <xdr:row>10</xdr:row>
      <xdr:rowOff>123825</xdr:rowOff>
    </xdr:from>
    <xdr:to>
      <xdr:col>8</xdr:col>
      <xdr:colOff>352425</xdr:colOff>
      <xdr:row>23</xdr:row>
      <xdr:rowOff>93307</xdr:rowOff>
    </xdr:to>
    <xdr:pic>
      <xdr:nvPicPr>
        <xdr:cNvPr id="3" name="Picture 2">
          <a:extLst>
            <a:ext uri="{FF2B5EF4-FFF2-40B4-BE49-F238E27FC236}">
              <a16:creationId xmlns:a16="http://schemas.microsoft.com/office/drawing/2014/main" id="{29259E18-E44D-44B3-BF44-DE9BA5FE05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28950" y="2381250"/>
          <a:ext cx="4514850" cy="2169757"/>
        </a:xfrm>
        <a:prstGeom prst="rect">
          <a:avLst/>
        </a:prstGeom>
        <a:noFill/>
      </xdr:spPr>
    </xdr:pic>
    <xdr:clientData/>
  </xdr:twoCellAnchor>
  <xdr:twoCellAnchor editAs="oneCell">
    <xdr:from>
      <xdr:col>3</xdr:col>
      <xdr:colOff>552450</xdr:colOff>
      <xdr:row>0</xdr:row>
      <xdr:rowOff>0</xdr:rowOff>
    </xdr:from>
    <xdr:to>
      <xdr:col>4</xdr:col>
      <xdr:colOff>381748</xdr:colOff>
      <xdr:row>1</xdr:row>
      <xdr:rowOff>304800</xdr:rowOff>
    </xdr:to>
    <xdr:pic>
      <xdr:nvPicPr>
        <xdr:cNvPr id="5" name="Picture 4">
          <a:hlinkClick xmlns:r="http://schemas.openxmlformats.org/officeDocument/2006/relationships" r:id="rId3"/>
          <a:extLst>
            <a:ext uri="{FF2B5EF4-FFF2-40B4-BE49-F238E27FC236}">
              <a16:creationId xmlns:a16="http://schemas.microsoft.com/office/drawing/2014/main" id="{56BDB58E-B5AB-4C0A-81D3-1A194C5643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43300" y="0"/>
          <a:ext cx="705598" cy="466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upport@pacificwholesale.com.au" TargetMode="External"/><Relationship Id="rId1" Type="http://schemas.openxmlformats.org/officeDocument/2006/relationships/hyperlink" Target="mailto:support@pacificwholesale.com.au"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upport@pacificwholesale.com.au" TargetMode="External"/><Relationship Id="rId1" Type="http://schemas.openxmlformats.org/officeDocument/2006/relationships/hyperlink" Target="mailto:support@pacificwholesale.com.au"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DL58"/>
  <sheetViews>
    <sheetView tabSelected="1" zoomScale="85" zoomScaleNormal="85" zoomScaleSheetLayoutView="85" workbookViewId="0">
      <selection activeCell="M1" sqref="M1:Q1"/>
    </sheetView>
  </sheetViews>
  <sheetFormatPr defaultColWidth="9.140625" defaultRowHeight="15" x14ac:dyDescent="0.2"/>
  <cols>
    <col min="1" max="1" width="7.140625" style="5" customWidth="1"/>
    <col min="2" max="2" width="13.7109375" style="5" customWidth="1"/>
    <col min="3" max="3" width="9.7109375" style="5" customWidth="1"/>
    <col min="4" max="4" width="21.5703125" style="5" customWidth="1"/>
    <col min="5" max="6" width="23" style="5" customWidth="1"/>
    <col min="7" max="7" width="13" style="5" customWidth="1"/>
    <col min="8" max="8" width="12.42578125" style="5" customWidth="1"/>
    <col min="9" max="9" width="15.85546875" style="5" customWidth="1"/>
    <col min="10" max="10" width="11.42578125" style="5" customWidth="1"/>
    <col min="11" max="11" width="12.85546875" style="5" customWidth="1"/>
    <col min="12" max="12" width="47.28515625" style="5" customWidth="1"/>
    <col min="13" max="13" width="13.7109375" style="5" customWidth="1"/>
    <col min="14" max="14" width="16.5703125" style="5" customWidth="1"/>
    <col min="15" max="15" width="48.42578125" style="5" customWidth="1"/>
    <col min="16" max="16" width="43.140625" style="5" customWidth="1"/>
    <col min="17" max="17" width="81.42578125" style="5" customWidth="1"/>
    <col min="18" max="18" width="15.42578125" style="5" customWidth="1"/>
    <col min="19" max="19" width="44.5703125" style="12" hidden="1" customWidth="1"/>
    <col min="20" max="26" width="9.140625" style="4" hidden="1" customWidth="1"/>
    <col min="27" max="27" width="16.85546875" style="4" hidden="1" customWidth="1"/>
    <col min="28" max="28" width="21.140625" style="4" hidden="1" customWidth="1"/>
    <col min="29" max="29" width="25" style="4" hidden="1" customWidth="1"/>
    <col min="30" max="31" width="23.28515625" style="4" hidden="1" customWidth="1"/>
    <col min="32" max="37" width="18.7109375" style="4" hidden="1" customWidth="1"/>
    <col min="38" max="38" width="73.7109375" style="4" hidden="1" customWidth="1"/>
    <col min="39" max="39" width="18.7109375" style="60" hidden="1" customWidth="1"/>
    <col min="40" max="48" width="18.7109375" style="4" hidden="1" customWidth="1"/>
    <col min="49" max="49" width="28.85546875" style="4" hidden="1" customWidth="1"/>
    <col min="50" max="52" width="27.5703125" style="4" hidden="1" customWidth="1"/>
    <col min="53" max="53" width="12.7109375" style="4" hidden="1" customWidth="1"/>
    <col min="54" max="54" width="14.5703125" style="4" hidden="1" customWidth="1"/>
    <col min="55" max="55" width="19.85546875" style="4" hidden="1" customWidth="1"/>
    <col min="56" max="57" width="37.140625" style="4" hidden="1" customWidth="1"/>
    <col min="58" max="58" width="48" style="4" hidden="1" customWidth="1"/>
    <col min="59" max="59" width="24.85546875" style="4" hidden="1" customWidth="1"/>
    <col min="60" max="60" width="9.140625" style="4" hidden="1" customWidth="1"/>
    <col min="61" max="61" width="19" style="4" hidden="1" customWidth="1"/>
    <col min="62" max="62" width="20.85546875" style="4" hidden="1" customWidth="1"/>
    <col min="63" max="63" width="32.5703125" style="4" hidden="1" customWidth="1"/>
    <col min="64" max="64" width="20.28515625" style="4" hidden="1" customWidth="1"/>
    <col min="65" max="65" width="20.85546875" style="4" hidden="1" customWidth="1"/>
    <col min="66" max="66" width="33.140625" style="4" hidden="1" customWidth="1"/>
    <col min="67" max="67" width="38.42578125" style="4" hidden="1" customWidth="1"/>
    <col min="68" max="68" width="35.85546875" style="4" hidden="1" customWidth="1"/>
    <col min="69" max="69" width="23.28515625" style="4" hidden="1" customWidth="1"/>
    <col min="70" max="70" width="20.7109375" style="4" hidden="1" customWidth="1"/>
    <col min="71" max="71" width="35.140625" style="4" hidden="1" customWidth="1"/>
    <col min="72" max="72" width="64.5703125" style="4" hidden="1" customWidth="1"/>
    <col min="73" max="74" width="32.28515625" style="4" hidden="1" customWidth="1"/>
    <col min="75" max="75" width="17" style="4" hidden="1" customWidth="1"/>
    <col min="76" max="76" width="23.28515625" style="4" hidden="1" customWidth="1"/>
    <col min="77" max="77" width="40.5703125" style="4" hidden="1" customWidth="1"/>
    <col min="78" max="78" width="14.7109375" style="4" hidden="1" customWidth="1"/>
    <col min="79" max="79" width="23.28515625" style="4" hidden="1" customWidth="1"/>
    <col min="80" max="80" width="29.42578125" style="4" hidden="1" customWidth="1"/>
    <col min="81" max="82" width="9.140625" style="4" hidden="1" customWidth="1"/>
    <col min="83" max="83" width="18.5703125" style="4" hidden="1" customWidth="1"/>
    <col min="84" max="84" width="28.140625" style="4" hidden="1" customWidth="1"/>
    <col min="85" max="85" width="27.85546875" style="4" hidden="1" customWidth="1"/>
    <col min="86" max="86" width="36.42578125" style="4" hidden="1" customWidth="1"/>
    <col min="87" max="87" width="34.28515625" style="4" hidden="1" customWidth="1"/>
    <col min="88" max="88" width="45.140625" style="4" hidden="1" customWidth="1"/>
    <col min="89" max="90" width="63" style="4" hidden="1" customWidth="1"/>
    <col min="91" max="91" width="19.7109375" style="4" hidden="1" customWidth="1"/>
    <col min="92" max="92" width="64.5703125" style="4" hidden="1" customWidth="1"/>
    <col min="93" max="94" width="38.85546875" style="4" hidden="1" customWidth="1"/>
    <col min="95" max="96" width="9.140625" style="4" hidden="1" customWidth="1"/>
    <col min="97" max="97" width="45.5703125" style="4" hidden="1" customWidth="1"/>
    <col min="98" max="98" width="45.5703125" style="91" hidden="1" customWidth="1"/>
    <col min="99" max="99" width="45.5703125" style="4" hidden="1" customWidth="1"/>
    <col min="100" max="100" width="64.5703125" style="4" hidden="1" customWidth="1"/>
    <col min="101" max="101" width="33.140625" style="4" hidden="1" customWidth="1"/>
    <col min="102" max="102" width="24.42578125" style="4" hidden="1" customWidth="1"/>
    <col min="103" max="103" width="21.42578125" style="4" hidden="1" customWidth="1"/>
    <col min="104" max="104" width="28.42578125" style="4" hidden="1" customWidth="1"/>
    <col min="105" max="105" width="46.5703125" style="4" hidden="1" customWidth="1"/>
    <col min="106" max="106" width="40.5703125" style="4" hidden="1" customWidth="1"/>
    <col min="107" max="107" width="78.42578125" style="4" hidden="1" customWidth="1"/>
    <col min="108" max="108" width="73.7109375" style="4" hidden="1" customWidth="1"/>
    <col min="109" max="110" width="34.42578125" style="4" hidden="1" customWidth="1"/>
    <col min="111" max="114" width="23" style="4" hidden="1" customWidth="1"/>
    <col min="115" max="115" width="16.5703125" style="4" customWidth="1"/>
    <col min="116" max="116" width="16.7109375" style="4" customWidth="1"/>
    <col min="117" max="16384" width="9.140625" style="4"/>
  </cols>
  <sheetData>
    <row r="1" spans="1:116" ht="26.25" customHeight="1" x14ac:dyDescent="0.2">
      <c r="A1" s="122"/>
      <c r="B1" s="123"/>
      <c r="C1" s="123"/>
      <c r="D1" s="123"/>
      <c r="E1" s="123"/>
      <c r="F1" s="123"/>
      <c r="G1" s="123"/>
      <c r="H1" s="107"/>
      <c r="I1" s="105"/>
      <c r="J1" s="1"/>
      <c r="K1" s="115" t="s">
        <v>0</v>
      </c>
      <c r="L1" s="116"/>
      <c r="M1" s="142"/>
      <c r="N1" s="143"/>
      <c r="O1" s="143"/>
      <c r="P1" s="143"/>
      <c r="Q1" s="144"/>
      <c r="R1" s="2"/>
      <c r="S1" s="3"/>
    </row>
    <row r="2" spans="1:116" ht="21" x14ac:dyDescent="0.2">
      <c r="A2" s="124"/>
      <c r="B2" s="125"/>
      <c r="C2" s="125"/>
      <c r="D2" s="125"/>
      <c r="E2" s="125"/>
      <c r="F2" s="125"/>
      <c r="G2" s="125"/>
      <c r="H2" s="120" t="s">
        <v>82</v>
      </c>
      <c r="I2" s="121"/>
      <c r="J2" s="56"/>
      <c r="K2" s="115" t="s">
        <v>1</v>
      </c>
      <c r="L2" s="116"/>
      <c r="M2" s="139"/>
      <c r="N2" s="140"/>
      <c r="O2" s="140"/>
      <c r="P2" s="140"/>
      <c r="Q2" s="141"/>
      <c r="R2" s="2"/>
      <c r="S2" s="3"/>
      <c r="AC2" s="4" t="s">
        <v>237</v>
      </c>
    </row>
    <row r="3" spans="1:116" ht="17.25" customHeight="1" x14ac:dyDescent="0.2">
      <c r="A3" s="126"/>
      <c r="B3" s="127"/>
      <c r="C3" s="127"/>
      <c r="D3" s="127"/>
      <c r="E3" s="127"/>
      <c r="F3" s="127"/>
      <c r="G3" s="127"/>
      <c r="H3" s="108"/>
      <c r="I3" s="106"/>
      <c r="J3" s="6"/>
      <c r="K3" s="115" t="s">
        <v>2</v>
      </c>
      <c r="L3" s="116"/>
      <c r="M3" s="139"/>
      <c r="N3" s="140"/>
      <c r="O3" s="140"/>
      <c r="P3" s="140"/>
      <c r="Q3" s="141"/>
      <c r="R3" s="7"/>
      <c r="S3" s="8"/>
      <c r="AC3" s="4" t="s">
        <v>238</v>
      </c>
      <c r="DG3" s="4" t="s">
        <v>28</v>
      </c>
    </row>
    <row r="4" spans="1:116" ht="17.25" customHeight="1" x14ac:dyDescent="0.2">
      <c r="A4" s="130" t="s">
        <v>3</v>
      </c>
      <c r="B4" s="130"/>
      <c r="C4" s="130"/>
      <c r="D4" s="117"/>
      <c r="E4" s="118"/>
      <c r="F4" s="118"/>
      <c r="G4" s="118"/>
      <c r="H4" s="118"/>
      <c r="I4" s="119"/>
      <c r="J4" s="57"/>
      <c r="K4" s="115" t="s">
        <v>4</v>
      </c>
      <c r="L4" s="116"/>
      <c r="M4" s="139"/>
      <c r="N4" s="140"/>
      <c r="O4" s="140"/>
      <c r="P4" s="140"/>
      <c r="Q4" s="141"/>
      <c r="R4" s="2"/>
      <c r="S4" s="9"/>
    </row>
    <row r="5" spans="1:116" ht="17.25" customHeight="1" x14ac:dyDescent="0.2">
      <c r="A5" s="10" t="s">
        <v>143</v>
      </c>
      <c r="B5" s="11"/>
      <c r="C5" s="11"/>
      <c r="D5" s="137" t="s">
        <v>214</v>
      </c>
      <c r="E5" s="137"/>
      <c r="F5" s="138" t="str">
        <f>CY58</f>
        <v/>
      </c>
      <c r="G5" s="138"/>
      <c r="H5" s="138"/>
      <c r="I5" s="138"/>
      <c r="J5" s="58" t="s">
        <v>30</v>
      </c>
      <c r="K5" s="115" t="s">
        <v>5</v>
      </c>
      <c r="L5" s="116"/>
      <c r="M5" s="145"/>
      <c r="N5" s="146"/>
      <c r="O5" s="146"/>
      <c r="P5" s="146"/>
      <c r="Q5" s="147"/>
      <c r="R5" s="2"/>
      <c r="S5" s="9"/>
      <c r="CT5" s="91" t="s">
        <v>123</v>
      </c>
      <c r="CU5" s="104" t="s">
        <v>58</v>
      </c>
    </row>
    <row r="6" spans="1:116" ht="15.75" thickBot="1" x14ac:dyDescent="0.25">
      <c r="A6" s="131" t="s">
        <v>6</v>
      </c>
      <c r="B6" s="132"/>
      <c r="C6" s="132"/>
      <c r="D6" s="132"/>
      <c r="E6" s="132"/>
      <c r="F6" s="132"/>
      <c r="G6" s="132"/>
      <c r="H6" s="132"/>
      <c r="I6" s="133"/>
      <c r="J6" s="59">
        <v>41</v>
      </c>
      <c r="K6" s="128" t="s">
        <v>7</v>
      </c>
      <c r="L6" s="129"/>
      <c r="M6" s="134" t="str">
        <f>BF18</f>
        <v/>
      </c>
      <c r="N6" s="135"/>
      <c r="O6" s="135"/>
      <c r="P6" s="135"/>
      <c r="Q6" s="136"/>
      <c r="CT6" s="91" t="s">
        <v>29</v>
      </c>
      <c r="CU6" s="104" t="s">
        <v>195</v>
      </c>
      <c r="CY6" s="4" t="s">
        <v>215</v>
      </c>
      <c r="CZ6" s="4" t="s">
        <v>216</v>
      </c>
    </row>
    <row r="7" spans="1:116" ht="47.25" customHeight="1" thickTop="1" thickBot="1" x14ac:dyDescent="0.25">
      <c r="A7" s="13" t="s">
        <v>8</v>
      </c>
      <c r="B7" s="14" t="s">
        <v>9</v>
      </c>
      <c r="C7" s="15" t="s">
        <v>150</v>
      </c>
      <c r="D7" s="15" t="s">
        <v>16</v>
      </c>
      <c r="E7" s="15" t="s">
        <v>48</v>
      </c>
      <c r="F7" s="15" t="s">
        <v>47</v>
      </c>
      <c r="G7" s="14" t="s">
        <v>10</v>
      </c>
      <c r="H7" s="15" t="s">
        <v>11</v>
      </c>
      <c r="I7" s="16" t="s">
        <v>12</v>
      </c>
      <c r="J7" s="16" t="s">
        <v>13</v>
      </c>
      <c r="K7" s="53" t="s">
        <v>14</v>
      </c>
      <c r="L7" s="14" t="s">
        <v>32</v>
      </c>
      <c r="M7" s="48" t="s">
        <v>33</v>
      </c>
      <c r="N7" s="48" t="s">
        <v>34</v>
      </c>
      <c r="O7" s="15" t="s">
        <v>17</v>
      </c>
      <c r="P7" s="48" t="s">
        <v>160</v>
      </c>
      <c r="Q7" s="17" t="s">
        <v>15</v>
      </c>
      <c r="R7" s="18"/>
      <c r="S7" s="18"/>
      <c r="AA7" s="4" t="s">
        <v>246</v>
      </c>
      <c r="AB7" s="4" t="s">
        <v>244</v>
      </c>
      <c r="AC7" s="4" t="s">
        <v>243</v>
      </c>
      <c r="AD7" s="4" t="s">
        <v>237</v>
      </c>
      <c r="AE7" s="4" t="s">
        <v>238</v>
      </c>
      <c r="AF7" s="61" t="s">
        <v>36</v>
      </c>
      <c r="AG7" s="61" t="s">
        <v>48</v>
      </c>
      <c r="AH7" s="61" t="s">
        <v>47</v>
      </c>
      <c r="AI7" s="49" t="s">
        <v>12</v>
      </c>
      <c r="AJ7" s="49" t="s">
        <v>13</v>
      </c>
      <c r="AK7" s="49" t="s">
        <v>14</v>
      </c>
      <c r="AL7" s="61" t="s">
        <v>32</v>
      </c>
      <c r="AM7" s="61" t="s">
        <v>61</v>
      </c>
      <c r="AN7" s="61" t="s">
        <v>124</v>
      </c>
      <c r="AO7" s="61" t="s">
        <v>40</v>
      </c>
      <c r="AP7" s="61" t="s">
        <v>66</v>
      </c>
      <c r="AQ7" s="61" t="s">
        <v>63</v>
      </c>
      <c r="AR7" s="61" t="s">
        <v>62</v>
      </c>
      <c r="AS7" s="61" t="s">
        <v>17</v>
      </c>
      <c r="AT7" s="61" t="s">
        <v>70</v>
      </c>
      <c r="AU7" s="61" t="s">
        <v>73</v>
      </c>
      <c r="AV7" s="61" t="s">
        <v>72</v>
      </c>
      <c r="AW7" s="61" t="s">
        <v>71</v>
      </c>
      <c r="AX7" s="66" t="s">
        <v>67</v>
      </c>
      <c r="AY7" s="61" t="s">
        <v>68</v>
      </c>
      <c r="AZ7" s="61" t="s">
        <v>69</v>
      </c>
      <c r="BA7" s="61" t="s">
        <v>35</v>
      </c>
      <c r="BB7" s="61" t="s">
        <v>35</v>
      </c>
      <c r="BC7" s="49" t="s">
        <v>78</v>
      </c>
      <c r="BD7" s="49" t="s">
        <v>79</v>
      </c>
      <c r="BE7" s="71" t="s">
        <v>80</v>
      </c>
      <c r="BF7" s="49" t="s">
        <v>81</v>
      </c>
      <c r="BG7" s="49" t="s">
        <v>39</v>
      </c>
      <c r="BI7" s="4" t="s">
        <v>197</v>
      </c>
      <c r="BJ7" s="4" t="s">
        <v>198</v>
      </c>
      <c r="BK7" s="4" t="s">
        <v>199</v>
      </c>
      <c r="BL7" s="90" t="s">
        <v>130</v>
      </c>
      <c r="BM7" s="90" t="s">
        <v>129</v>
      </c>
      <c r="BN7" s="4" t="s">
        <v>131</v>
      </c>
      <c r="BO7" s="4" t="s">
        <v>132</v>
      </c>
      <c r="BP7" s="4" t="s">
        <v>140</v>
      </c>
      <c r="BQ7" s="4" t="s">
        <v>141</v>
      </c>
      <c r="BR7" s="4" t="s">
        <v>142</v>
      </c>
      <c r="BS7" s="4" t="s">
        <v>153</v>
      </c>
      <c r="BT7" s="91" t="s">
        <v>146</v>
      </c>
      <c r="BV7" s="4" t="s">
        <v>17</v>
      </c>
      <c r="BW7" s="4" t="s">
        <v>147</v>
      </c>
      <c r="BX7" s="4" t="s">
        <v>148</v>
      </c>
      <c r="BY7" s="4" t="s">
        <v>223</v>
      </c>
      <c r="BZ7" s="4" t="s">
        <v>149</v>
      </c>
      <c r="CA7" s="4" t="s">
        <v>152</v>
      </c>
      <c r="CB7" s="4" t="s">
        <v>158</v>
      </c>
      <c r="CE7" s="4" t="s">
        <v>159</v>
      </c>
      <c r="CF7" s="4" t="s">
        <v>161</v>
      </c>
      <c r="CG7" s="4" t="s">
        <v>173</v>
      </c>
      <c r="CI7" s="4" t="s">
        <v>182</v>
      </c>
      <c r="CJ7" s="4" t="s">
        <v>184</v>
      </c>
      <c r="CK7" s="4" t="s">
        <v>183</v>
      </c>
      <c r="CL7" s="4" t="s">
        <v>243</v>
      </c>
      <c r="CM7" s="4" t="s">
        <v>190</v>
      </c>
      <c r="CO7" s="4" t="s">
        <v>58</v>
      </c>
      <c r="CP7" s="4" t="s">
        <v>57</v>
      </c>
      <c r="CQ7" s="94" t="s">
        <v>192</v>
      </c>
      <c r="CR7" s="94" t="s">
        <v>193</v>
      </c>
      <c r="CS7" s="95" t="s">
        <v>191</v>
      </c>
      <c r="CT7" s="109" t="s">
        <v>222</v>
      </c>
      <c r="CU7" s="102" t="s">
        <v>217</v>
      </c>
      <c r="CX7" s="4" t="s">
        <v>213</v>
      </c>
      <c r="CY7" s="4" t="s">
        <v>212</v>
      </c>
      <c r="DA7" s="4" t="s">
        <v>218</v>
      </c>
      <c r="DB7" s="4" t="s">
        <v>224</v>
      </c>
      <c r="DC7" s="4" t="s">
        <v>229</v>
      </c>
      <c r="DG7" s="4" t="s">
        <v>234</v>
      </c>
      <c r="DH7" s="4" t="s">
        <v>236</v>
      </c>
      <c r="DK7" s="48" t="s">
        <v>235</v>
      </c>
      <c r="DL7" s="48" t="s">
        <v>175</v>
      </c>
    </row>
    <row r="8" spans="1:116" ht="30" customHeight="1" thickTop="1" x14ac:dyDescent="0.2">
      <c r="A8" s="19">
        <v>1</v>
      </c>
      <c r="B8" s="20"/>
      <c r="C8" s="21"/>
      <c r="D8" s="22"/>
      <c r="E8" s="114"/>
      <c r="F8" s="23"/>
      <c r="G8" s="24"/>
      <c r="H8" s="24"/>
      <c r="I8" s="25"/>
      <c r="J8" s="25"/>
      <c r="K8" s="51"/>
      <c r="L8" s="23"/>
      <c r="M8" s="23"/>
      <c r="N8" s="65"/>
      <c r="O8" s="22"/>
      <c r="P8" s="22"/>
      <c r="Q8" s="26"/>
      <c r="R8" s="27"/>
      <c r="S8" s="28"/>
      <c r="AA8" s="4" t="str">
        <f>IF(D8=$AC$2,$AB$7, IF(D8=$AC$3,$AB$7,$AG$7))</f>
        <v>Fabric Type</v>
      </c>
      <c r="AB8" s="4" t="s">
        <v>245</v>
      </c>
      <c r="AC8" s="4" t="str">
        <f>IF(D8=$AC$2,$AD$7,IF(D8=$AC$3,$AE$7,$AG$7))</f>
        <v>Fabric Type</v>
      </c>
      <c r="AD8" s="4" t="s">
        <v>162</v>
      </c>
      <c r="AE8" s="4" t="s">
        <v>162</v>
      </c>
      <c r="AF8" s="50" t="s">
        <v>37</v>
      </c>
      <c r="AG8" s="50" t="s">
        <v>151</v>
      </c>
      <c r="AH8" s="62" t="s">
        <v>24</v>
      </c>
      <c r="AI8" s="50" t="s">
        <v>29</v>
      </c>
      <c r="AJ8" s="50" t="s">
        <v>58</v>
      </c>
      <c r="AK8" s="62" t="s">
        <v>60</v>
      </c>
      <c r="AL8" s="50" t="s">
        <v>123</v>
      </c>
      <c r="AM8" s="63" t="b">
        <f t="shared" ref="AM8:AM39" si="0">IF(L8=$AL$8,$AN$7,IF(L8=$AL$9,$AO$7,IF(L8=$AL$10,$BG$7)))</f>
        <v>0</v>
      </c>
      <c r="AN8" s="50" t="s">
        <v>22</v>
      </c>
      <c r="AO8" s="50" t="s">
        <v>22</v>
      </c>
      <c r="AP8" s="50" t="str">
        <f t="shared" ref="AP8:AP39" si="1">IF(L8=$AL$9,$AR$7,$AQ$7)</f>
        <v>Track Finial NA</v>
      </c>
      <c r="AQ8" s="50" t="s">
        <v>25</v>
      </c>
      <c r="AR8" s="50" t="s">
        <v>64</v>
      </c>
      <c r="AS8" s="50" t="s">
        <v>21</v>
      </c>
      <c r="AT8" s="50" t="s">
        <v>27</v>
      </c>
      <c r="AU8" s="63" t="e">
        <f>IF(#REF!=$AT$9,$AW$7,$AV$7)</f>
        <v>#REF!</v>
      </c>
      <c r="AV8" s="50" t="s">
        <v>25</v>
      </c>
      <c r="AW8" s="50" t="s">
        <v>22</v>
      </c>
      <c r="AX8" s="67" t="s">
        <v>27</v>
      </c>
      <c r="AY8" s="50" t="e">
        <f>IF(#REF!=$AX$9,$BA$7,$AZ$7)</f>
        <v>#REF!</v>
      </c>
      <c r="AZ8" s="50" t="s">
        <v>25</v>
      </c>
      <c r="BA8" s="62">
        <v>1</v>
      </c>
      <c r="BB8" s="50">
        <f t="shared" ref="BB8:BB39" si="2">IF(G8&lt;1000,2,IF(G8&lt;2000,3,IF(G8&lt;2500,4,IF(G8&lt;3000,6,IF(G8&lt;3500,7,IF(G8&lt;4000,8,IF(G8&lt;4500,9,IF(G8&lt;5000,10,IF(G8&lt;5500,11,IF(G8&lt;=6000,12, IF(G8&gt;=6001,"N/A")))))))))))</f>
        <v>2</v>
      </c>
      <c r="BC8" s="68" t="s">
        <v>50</v>
      </c>
      <c r="BD8" s="68" t="s">
        <v>74</v>
      </c>
      <c r="BE8" s="62" t="s">
        <v>75</v>
      </c>
      <c r="BF8" s="50" t="str">
        <f>IF(COUNTIF($I$8:$I$27,BC8),BD8,"")</f>
        <v/>
      </c>
      <c r="BG8" s="50" t="s">
        <v>22</v>
      </c>
      <c r="BI8" s="4" t="s">
        <v>200</v>
      </c>
      <c r="BJ8" s="4" t="s">
        <v>200</v>
      </c>
      <c r="BK8" s="4" t="s">
        <v>207</v>
      </c>
      <c r="BL8" s="90" t="s">
        <v>24</v>
      </c>
      <c r="BM8" s="90" t="s">
        <v>24</v>
      </c>
      <c r="BN8" s="4" t="s">
        <v>135</v>
      </c>
      <c r="BO8" s="4" t="s">
        <v>24</v>
      </c>
      <c r="BP8" s="4" t="s">
        <v>29</v>
      </c>
      <c r="BQ8" s="4" t="str">
        <f>BL7</f>
        <v>Fabric Colour Standard</v>
      </c>
      <c r="BR8" s="4" t="e">
        <f t="shared" ref="BR8:BR39" si="3">VLOOKUP(E8,$BP$8:$BQ$18,2,FALSE)</f>
        <v>#N/A</v>
      </c>
      <c r="BS8" s="4" t="s">
        <v>23</v>
      </c>
      <c r="BT8" s="91" t="s">
        <v>123</v>
      </c>
      <c r="BU8" s="4" t="str">
        <f>$AN$7</f>
        <v>Cube Track Colour</v>
      </c>
      <c r="BV8" s="4" t="str">
        <f>$AS$7</f>
        <v>Stack</v>
      </c>
      <c r="BW8" s="4" t="s">
        <v>23</v>
      </c>
      <c r="BX8" s="4" t="e">
        <f t="shared" ref="BX8:BX39" si="4">VLOOKUP(L8,$BT$8:$BU$17,2,FALSE)</f>
        <v>#N/A</v>
      </c>
      <c r="BY8" s="4" t="s">
        <v>176</v>
      </c>
      <c r="BZ8" s="4" t="e">
        <f t="shared" ref="BZ8:BZ39" si="5">VLOOKUP(L8,$BT$8:$BV$17,3,FALSE)</f>
        <v>#N/A</v>
      </c>
      <c r="CA8" s="4" t="s">
        <v>24</v>
      </c>
      <c r="CB8" s="4" t="s">
        <v>20</v>
      </c>
      <c r="CE8" s="4" t="s">
        <v>29</v>
      </c>
      <c r="CF8" s="4" t="s">
        <v>162</v>
      </c>
      <c r="CG8" s="4" t="s">
        <v>162</v>
      </c>
      <c r="CH8" s="90" t="s">
        <v>123</v>
      </c>
      <c r="CI8" s="4" t="s">
        <v>188</v>
      </c>
      <c r="CJ8" s="92" t="s">
        <v>185</v>
      </c>
      <c r="CK8" s="93" t="s">
        <v>187</v>
      </c>
      <c r="CL8" s="93" t="e">
        <f>IF(D8=$AC$2,$AD$7,IF(D8=$AC$3,$AE$7,BR8))</f>
        <v>#N/A</v>
      </c>
      <c r="CN8" s="90" t="s">
        <v>123</v>
      </c>
      <c r="CO8" s="4" t="str">
        <f>$CJ$7</f>
        <v>CubeStandardFaceFitBracketOptions</v>
      </c>
      <c r="CP8" s="4" t="str">
        <f>CK7</f>
        <v>CubeStandardRecessBracketOptions</v>
      </c>
      <c r="CQ8" s="96" t="e">
        <f>MATCH(L8,$CN$8:$CN$14,0)</f>
        <v>#N/A</v>
      </c>
      <c r="CR8" s="96" t="e">
        <f t="shared" ref="CR8" si="6">MATCH(J8,$CO$7:$CP$7,0)</f>
        <v>#N/A</v>
      </c>
      <c r="CS8" s="97" t="e">
        <f>INDEX($CO$8:$CP$14,CQ8,CR8)</f>
        <v>#N/A</v>
      </c>
      <c r="CT8" s="110" t="e">
        <f t="shared" ref="CT8:CT39" si="7">IF(OR(L8=$CT$5,L8=$CT$6),CU8,CS8)</f>
        <v>#N/A</v>
      </c>
      <c r="CU8" s="103" t="e">
        <f t="shared" ref="CU8:CU39" si="8">IF(AND(E8=$CU$6,J8=$CU$5), $DA$7,CS8)</f>
        <v>#N/A</v>
      </c>
      <c r="CV8" s="4" t="s">
        <v>123</v>
      </c>
      <c r="CW8" s="4">
        <v>5800</v>
      </c>
      <c r="CX8" s="4" t="e">
        <f>VLOOKUP(L8,$CV$8:$CW$14,2,FALSE)</f>
        <v>#N/A</v>
      </c>
      <c r="CY8" s="4" t="e">
        <f t="shared" ref="CY8:CY39" si="9">IF(G8&gt;CX8,"Oversize","")</f>
        <v>#N/A</v>
      </c>
      <c r="DA8" s="4" t="s">
        <v>219</v>
      </c>
      <c r="DB8" s="4" t="s">
        <v>225</v>
      </c>
      <c r="DC8" s="4" t="s">
        <v>162</v>
      </c>
      <c r="DD8" s="4" t="s">
        <v>123</v>
      </c>
      <c r="DE8" s="4" t="s">
        <v>27</v>
      </c>
      <c r="DF8" s="4" t="e">
        <f>VLOOKUP(L8,$DD$8:$DE$14,2,FALSE)</f>
        <v>#N/A</v>
      </c>
      <c r="DG8" s="4" t="e">
        <f>IF(SUM(G8)=0,"",SUM(((G8*H8)/1000000))*C8)*DH8</f>
        <v>#VALUE!</v>
      </c>
      <c r="DH8" s="4" t="e">
        <f>VLOOKUP(E8,$DI$8:$DJ$18,2,FALSE)</f>
        <v>#N/A</v>
      </c>
      <c r="DI8" s="4" t="s">
        <v>151</v>
      </c>
      <c r="DJ8" s="4">
        <v>1</v>
      </c>
      <c r="DK8" s="111" t="e">
        <f>IF(DF8=$DG$3,DG8,"")</f>
        <v>#N/A</v>
      </c>
      <c r="DL8" s="98" t="str">
        <f>IF(G8="","",(G8/500)+1)</f>
        <v/>
      </c>
    </row>
    <row r="9" spans="1:116" ht="30" customHeight="1" x14ac:dyDescent="0.2">
      <c r="A9" s="29">
        <v>2</v>
      </c>
      <c r="B9" s="30"/>
      <c r="C9" s="31"/>
      <c r="D9" s="30"/>
      <c r="E9" s="30"/>
      <c r="F9" s="32"/>
      <c r="G9" s="24"/>
      <c r="H9" s="24"/>
      <c r="I9" s="33"/>
      <c r="J9" s="33"/>
      <c r="K9" s="52"/>
      <c r="L9" s="32"/>
      <c r="M9" s="32"/>
      <c r="N9" s="32"/>
      <c r="O9" s="30"/>
      <c r="P9" s="30"/>
      <c r="Q9" s="34"/>
      <c r="R9" s="27"/>
      <c r="S9" s="28"/>
      <c r="AA9" s="4" t="str">
        <f t="shared" ref="AA9:AA57" si="10">IF(D9=$AC$2,$AB$7, IF(D9=$AC$3,$AB$7,$AG$7))</f>
        <v>Fabric Type</v>
      </c>
      <c r="AC9" s="4" t="str">
        <f t="shared" ref="AC9:AC50" si="11">IF(D9=$AC$2,$AD$7,IF(D9=$AC$3,$AE$7,$AG$7))</f>
        <v>Fabric Type</v>
      </c>
      <c r="AD9" s="4" t="s">
        <v>239</v>
      </c>
      <c r="AE9" s="4" t="s">
        <v>239</v>
      </c>
      <c r="AF9" s="4" t="s">
        <v>237</v>
      </c>
      <c r="AG9" s="101" t="s">
        <v>128</v>
      </c>
      <c r="AH9" s="62" t="s">
        <v>46</v>
      </c>
      <c r="AI9" s="50" t="s">
        <v>49</v>
      </c>
      <c r="AJ9" s="50" t="s">
        <v>57</v>
      </c>
      <c r="AK9" s="62" t="s">
        <v>59</v>
      </c>
      <c r="AL9" s="50" t="s">
        <v>38</v>
      </c>
      <c r="AM9" s="63" t="b">
        <f t="shared" si="0"/>
        <v>0</v>
      </c>
      <c r="AN9" s="68" t="s">
        <v>126</v>
      </c>
      <c r="AO9" s="50" t="s">
        <v>42</v>
      </c>
      <c r="AP9" s="50" t="str">
        <f t="shared" si="1"/>
        <v>Track Finial NA</v>
      </c>
      <c r="AQ9" s="50"/>
      <c r="AR9" s="50" t="s">
        <v>65</v>
      </c>
      <c r="AS9" s="50" t="s">
        <v>20</v>
      </c>
      <c r="AT9" s="50" t="s">
        <v>28</v>
      </c>
      <c r="AU9" s="63" t="e">
        <f>IF(#REF!=$AT$9,$AW$7,$AV$7)</f>
        <v>#REF!</v>
      </c>
      <c r="AV9" s="50"/>
      <c r="AW9" s="50" t="s">
        <v>31</v>
      </c>
      <c r="AX9" s="67" t="s">
        <v>28</v>
      </c>
      <c r="AY9" s="50" t="e">
        <f>IF(#REF!=$AX$9,$BA$7,$AZ$7)</f>
        <v>#REF!</v>
      </c>
      <c r="BA9" s="62">
        <v>2</v>
      </c>
      <c r="BB9" s="50">
        <f t="shared" si="2"/>
        <v>2</v>
      </c>
      <c r="BC9" s="68" t="s">
        <v>51</v>
      </c>
      <c r="BD9" s="69" t="s">
        <v>74</v>
      </c>
      <c r="BE9" s="70"/>
      <c r="BF9" s="50" t="str">
        <f t="shared" ref="BF9:BF14" si="12">IF(COUNTIF($I$8:$I$27,BC9),BD9,"")</f>
        <v/>
      </c>
      <c r="BG9" s="50" t="s">
        <v>126</v>
      </c>
      <c r="BI9" s="4" t="s">
        <v>201</v>
      </c>
      <c r="BJ9" s="4" t="s">
        <v>201</v>
      </c>
      <c r="BK9" s="4" t="s">
        <v>208</v>
      </c>
      <c r="BL9" s="90" t="s">
        <v>46</v>
      </c>
      <c r="BM9" s="90" t="s">
        <v>46</v>
      </c>
      <c r="BN9" s="4" t="s">
        <v>22</v>
      </c>
      <c r="BO9" s="4" t="s">
        <v>46</v>
      </c>
      <c r="BP9" s="4" t="s">
        <v>43</v>
      </c>
      <c r="BQ9" s="4" t="str">
        <f>BM7</f>
        <v>Fabric Colour Net</v>
      </c>
      <c r="BR9" s="4" t="e">
        <f t="shared" si="3"/>
        <v>#N/A</v>
      </c>
      <c r="BT9" s="91" t="s">
        <v>38</v>
      </c>
      <c r="BU9" s="4" t="str">
        <f>$AO$7</f>
        <v>Decorative Track Colour</v>
      </c>
      <c r="BV9" s="4" t="str">
        <f>$AS$7</f>
        <v>Stack</v>
      </c>
      <c r="BX9" s="4" t="e">
        <f t="shared" si="4"/>
        <v>#N/A</v>
      </c>
      <c r="BY9" s="4" t="s">
        <v>177</v>
      </c>
      <c r="BZ9" s="4" t="e">
        <f t="shared" si="5"/>
        <v>#N/A</v>
      </c>
      <c r="CA9" s="4" t="s">
        <v>46</v>
      </c>
      <c r="CB9" s="4" t="s">
        <v>19</v>
      </c>
      <c r="CE9" s="4" t="s">
        <v>67</v>
      </c>
      <c r="CF9" s="4" t="s">
        <v>163</v>
      </c>
      <c r="CG9" s="4" t="s">
        <v>138</v>
      </c>
      <c r="CH9" s="90" t="s">
        <v>29</v>
      </c>
      <c r="CJ9" s="4" t="s">
        <v>186</v>
      </c>
      <c r="CK9" s="93" t="s">
        <v>189</v>
      </c>
      <c r="CL9" s="93" t="e">
        <f t="shared" ref="CL9:CL57" si="13">IF(D9=$AC$2,$AD$7,IF(D9=$AC$3,$AE$7,BR9))</f>
        <v>#N/A</v>
      </c>
      <c r="CN9" s="90" t="s">
        <v>29</v>
      </c>
      <c r="CO9" s="4" t="str">
        <f>CJ7</f>
        <v>CubeStandardFaceFitBracketOptions</v>
      </c>
      <c r="CP9" s="4" t="str">
        <f>CK7</f>
        <v>CubeStandardRecessBracketOptions</v>
      </c>
      <c r="CQ9" s="96" t="e">
        <f t="shared" ref="CQ9:CQ57" si="14">MATCH(L9,$CN$8:$CN$14,0)</f>
        <v>#N/A</v>
      </c>
      <c r="CR9" s="96" t="e">
        <f t="shared" ref="CR9:CR57" si="15">MATCH(J9,$CO$7:$CP$7,0)</f>
        <v>#N/A</v>
      </c>
      <c r="CS9" s="97" t="e">
        <f t="shared" ref="CS9:CS57" si="16">INDEX($CO$8:$CP$14,CQ9,CR9)</f>
        <v>#N/A</v>
      </c>
      <c r="CT9" s="110" t="e">
        <f t="shared" si="7"/>
        <v>#N/A</v>
      </c>
      <c r="CU9" s="103" t="e">
        <f t="shared" si="8"/>
        <v>#N/A</v>
      </c>
      <c r="CV9" s="4" t="s">
        <v>38</v>
      </c>
      <c r="CW9" s="4">
        <v>5800</v>
      </c>
      <c r="CX9" s="4" t="e">
        <f t="shared" ref="CX9:CX57" si="17">VLOOKUP(L9,$CV$8:$CW$14,2,FALSE)</f>
        <v>#N/A</v>
      </c>
      <c r="CY9" s="4" t="e">
        <f t="shared" si="9"/>
        <v>#N/A</v>
      </c>
      <c r="DA9" s="4" t="s">
        <v>220</v>
      </c>
      <c r="DB9" s="4" t="s">
        <v>226</v>
      </c>
      <c r="DC9" s="4" t="s">
        <v>163</v>
      </c>
      <c r="DD9" s="4" t="s">
        <v>38</v>
      </c>
      <c r="DE9" s="4" t="s">
        <v>27</v>
      </c>
      <c r="DF9" s="4" t="e">
        <f t="shared" ref="DF9:DF57" si="18">VLOOKUP(L9,$DD$8:$DE$14,2,FALSE)</f>
        <v>#N/A</v>
      </c>
      <c r="DG9" s="4" t="e">
        <f t="shared" ref="DG9:DG57" si="19">IF(SUM(G9)=0,"",SUM(((G9*H9)/1000000))*C9)*DH9</f>
        <v>#VALUE!</v>
      </c>
      <c r="DH9" s="4" t="e">
        <f t="shared" ref="DH9:DH57" si="20">VLOOKUP(E9,$DI$8:$DJ$18,2,FALSE)</f>
        <v>#N/A</v>
      </c>
      <c r="DI9" s="4" t="s">
        <v>128</v>
      </c>
      <c r="DJ9" s="4">
        <v>1</v>
      </c>
      <c r="DK9" s="112" t="e">
        <f t="shared" ref="DK9:DK57" si="21">IF(DF9=$DG$3,DG9,"")</f>
        <v>#N/A</v>
      </c>
      <c r="DL9" s="99" t="str">
        <f t="shared" ref="DL9:DL57" si="22">IF(G9="","",(G9/500)+1)</f>
        <v/>
      </c>
    </row>
    <row r="10" spans="1:116" ht="30" customHeight="1" x14ac:dyDescent="0.2">
      <c r="A10" s="35">
        <v>3</v>
      </c>
      <c r="B10" s="36"/>
      <c r="C10" s="36"/>
      <c r="D10" s="30"/>
      <c r="E10" s="30"/>
      <c r="F10" s="32"/>
      <c r="G10" s="24"/>
      <c r="H10" s="24"/>
      <c r="I10" s="33"/>
      <c r="J10" s="33"/>
      <c r="K10" s="52"/>
      <c r="L10" s="32"/>
      <c r="M10" s="32"/>
      <c r="N10" s="32"/>
      <c r="O10" s="30"/>
      <c r="P10" s="30"/>
      <c r="Q10" s="34"/>
      <c r="R10" s="27"/>
      <c r="S10" s="28"/>
      <c r="AA10" s="4" t="str">
        <f t="shared" si="10"/>
        <v>Fabric Type</v>
      </c>
      <c r="AC10" s="4" t="str">
        <f t="shared" si="11"/>
        <v>Fabric Type</v>
      </c>
      <c r="AD10" s="4" t="s">
        <v>240</v>
      </c>
      <c r="AE10" s="4" t="s">
        <v>240</v>
      </c>
      <c r="AF10" s="4" t="s">
        <v>238</v>
      </c>
      <c r="AG10" s="64" t="s">
        <v>194</v>
      </c>
      <c r="AH10" s="62" t="s">
        <v>31</v>
      </c>
      <c r="AI10" s="50" t="s">
        <v>50</v>
      </c>
      <c r="AL10" s="50" t="s">
        <v>29</v>
      </c>
      <c r="AM10" s="63" t="b">
        <f t="shared" si="0"/>
        <v>0</v>
      </c>
      <c r="AN10" s="50" t="s">
        <v>125</v>
      </c>
      <c r="AO10" s="50" t="s">
        <v>23</v>
      </c>
      <c r="AP10" s="50" t="str">
        <f t="shared" si="1"/>
        <v>Track Finial NA</v>
      </c>
      <c r="AQ10" s="64"/>
      <c r="AS10" s="50" t="s">
        <v>19</v>
      </c>
      <c r="AT10" s="50"/>
      <c r="AU10" s="63" t="e">
        <f>IF(#REF!=$AT$9,$AW$7,$AV$7)</f>
        <v>#REF!</v>
      </c>
      <c r="AV10" s="50"/>
      <c r="AW10" s="50" t="s">
        <v>23</v>
      </c>
      <c r="AY10" s="50" t="e">
        <f>IF(#REF!=$AX$9,$BA$7,$AZ$7)</f>
        <v>#REF!</v>
      </c>
      <c r="BA10" s="62">
        <v>3</v>
      </c>
      <c r="BB10" s="50">
        <f t="shared" si="2"/>
        <v>2</v>
      </c>
      <c r="BC10" s="68" t="s">
        <v>52</v>
      </c>
      <c r="BD10" s="68" t="s">
        <v>74</v>
      </c>
      <c r="BF10" s="50" t="str">
        <f t="shared" si="12"/>
        <v/>
      </c>
      <c r="BG10" s="50" t="s">
        <v>125</v>
      </c>
      <c r="BI10" s="4" t="s">
        <v>202</v>
      </c>
      <c r="BJ10" s="4" t="s">
        <v>202</v>
      </c>
      <c r="BK10" s="4" t="s">
        <v>209</v>
      </c>
      <c r="BL10" s="90" t="s">
        <v>31</v>
      </c>
      <c r="BM10" s="90" t="s">
        <v>31</v>
      </c>
      <c r="BN10" s="4" t="s">
        <v>138</v>
      </c>
      <c r="BO10" s="4" t="s">
        <v>133</v>
      </c>
      <c r="BP10" s="4" t="s">
        <v>128</v>
      </c>
      <c r="BQ10" s="4" t="str">
        <f>BO7</f>
        <v>Fabric Colour Autumn</v>
      </c>
      <c r="BR10" s="4" t="e">
        <f t="shared" si="3"/>
        <v>#N/A</v>
      </c>
      <c r="BT10" s="91" t="s">
        <v>29</v>
      </c>
      <c r="BU10" s="4" t="str">
        <f>$BG$7</f>
        <v>Standard Track Colour</v>
      </c>
      <c r="BV10" s="4" t="str">
        <f>$AS$7</f>
        <v>Stack</v>
      </c>
      <c r="BX10" s="4" t="e">
        <f t="shared" si="4"/>
        <v>#N/A</v>
      </c>
      <c r="BY10" s="4" t="s">
        <v>178</v>
      </c>
      <c r="BZ10" s="4" t="e">
        <f t="shared" si="5"/>
        <v>#N/A</v>
      </c>
      <c r="CA10" s="4" t="s">
        <v>133</v>
      </c>
      <c r="CB10" s="4" t="s">
        <v>18</v>
      </c>
      <c r="CF10" s="4" t="s">
        <v>164</v>
      </c>
      <c r="CG10" s="4" t="s">
        <v>171</v>
      </c>
      <c r="CH10" s="90" t="s">
        <v>38</v>
      </c>
      <c r="CL10" s="93" t="e">
        <f t="shared" si="13"/>
        <v>#N/A</v>
      </c>
      <c r="CN10" s="90" t="s">
        <v>38</v>
      </c>
      <c r="CO10" s="4" t="str">
        <f t="shared" ref="CO10:CP14" si="23">$CI$7</f>
        <v>StandardTrackBracketOptions</v>
      </c>
      <c r="CP10" s="4" t="str">
        <f t="shared" si="23"/>
        <v>StandardTrackBracketOptions</v>
      </c>
      <c r="CQ10" s="96" t="e">
        <f t="shared" si="14"/>
        <v>#N/A</v>
      </c>
      <c r="CR10" s="96" t="e">
        <f t="shared" si="15"/>
        <v>#N/A</v>
      </c>
      <c r="CS10" s="97" t="e">
        <f t="shared" si="16"/>
        <v>#N/A</v>
      </c>
      <c r="CT10" s="110" t="e">
        <f t="shared" si="7"/>
        <v>#N/A</v>
      </c>
      <c r="CU10" s="103" t="e">
        <f t="shared" si="8"/>
        <v>#N/A</v>
      </c>
      <c r="CV10" s="4" t="s">
        <v>29</v>
      </c>
      <c r="CW10" s="4">
        <v>5800</v>
      </c>
      <c r="CX10" s="4" t="e">
        <f t="shared" si="17"/>
        <v>#N/A</v>
      </c>
      <c r="CY10" s="4" t="e">
        <f t="shared" si="9"/>
        <v>#N/A</v>
      </c>
      <c r="DA10" s="4" t="s">
        <v>221</v>
      </c>
      <c r="DB10" s="4" t="s">
        <v>227</v>
      </c>
      <c r="DC10" s="4" t="s">
        <v>164</v>
      </c>
      <c r="DD10" s="4" t="s">
        <v>29</v>
      </c>
      <c r="DE10" s="4" t="s">
        <v>27</v>
      </c>
      <c r="DF10" s="4" t="e">
        <f t="shared" si="18"/>
        <v>#N/A</v>
      </c>
      <c r="DG10" s="4" t="e">
        <f t="shared" si="19"/>
        <v>#VALUE!</v>
      </c>
      <c r="DH10" s="4" t="e">
        <f t="shared" si="20"/>
        <v>#N/A</v>
      </c>
      <c r="DI10" s="4" t="s">
        <v>194</v>
      </c>
      <c r="DJ10" s="4">
        <v>1</v>
      </c>
      <c r="DK10" s="112" t="e">
        <f t="shared" si="21"/>
        <v>#N/A</v>
      </c>
      <c r="DL10" s="99" t="str">
        <f t="shared" si="22"/>
        <v/>
      </c>
    </row>
    <row r="11" spans="1:116" ht="30" customHeight="1" x14ac:dyDescent="0.2">
      <c r="A11" s="35">
        <v>4</v>
      </c>
      <c r="B11" s="36"/>
      <c r="C11" s="36"/>
      <c r="D11" s="30"/>
      <c r="E11" s="30"/>
      <c r="F11" s="32"/>
      <c r="G11" s="24"/>
      <c r="H11" s="24"/>
      <c r="I11" s="33"/>
      <c r="J11" s="33"/>
      <c r="K11" s="52"/>
      <c r="L11" s="32"/>
      <c r="M11" s="32"/>
      <c r="N11" s="32"/>
      <c r="O11" s="30"/>
      <c r="P11" s="30"/>
      <c r="Q11" s="34"/>
      <c r="R11" s="27"/>
      <c r="S11" s="28"/>
      <c r="AA11" s="4" t="str">
        <f t="shared" si="10"/>
        <v>Fabric Type</v>
      </c>
      <c r="AC11" s="4" t="str">
        <f t="shared" si="11"/>
        <v>Fabric Type</v>
      </c>
      <c r="AD11" s="4" t="s">
        <v>241</v>
      </c>
      <c r="AE11" s="4" t="s">
        <v>211</v>
      </c>
      <c r="AG11" s="64" t="s">
        <v>195</v>
      </c>
      <c r="AH11" s="62" t="s">
        <v>45</v>
      </c>
      <c r="AI11" s="50" t="s">
        <v>51</v>
      </c>
      <c r="AL11" s="50" t="s">
        <v>230</v>
      </c>
      <c r="AM11" s="63" t="b">
        <f t="shared" si="0"/>
        <v>0</v>
      </c>
      <c r="AN11" s="50" t="s">
        <v>23</v>
      </c>
      <c r="AO11" s="50" t="s">
        <v>26</v>
      </c>
      <c r="AP11" s="50" t="str">
        <f t="shared" si="1"/>
        <v>Track Finial NA</v>
      </c>
      <c r="AQ11" s="64"/>
      <c r="AS11" s="50" t="s">
        <v>18</v>
      </c>
      <c r="AU11" s="63" t="e">
        <f>IF(#REF!=$AT$9,$AW$7,$AV$7)</f>
        <v>#REF!</v>
      </c>
      <c r="AY11" s="50" t="e">
        <f>IF(#REF!=$AX$9,$BA$7,$AZ$7)</f>
        <v>#REF!</v>
      </c>
      <c r="BA11" s="62">
        <v>4</v>
      </c>
      <c r="BB11" s="50">
        <f t="shared" si="2"/>
        <v>2</v>
      </c>
      <c r="BC11" s="68" t="s">
        <v>53</v>
      </c>
      <c r="BD11" s="68" t="s">
        <v>74</v>
      </c>
      <c r="BF11" s="50" t="str">
        <f t="shared" si="12"/>
        <v/>
      </c>
      <c r="BG11" s="50" t="s">
        <v>23</v>
      </c>
      <c r="BI11" s="4" t="s">
        <v>203</v>
      </c>
      <c r="BJ11" s="4" t="s">
        <v>203</v>
      </c>
      <c r="BK11" s="4" t="s">
        <v>210</v>
      </c>
      <c r="BL11" s="90" t="s">
        <v>45</v>
      </c>
      <c r="BM11" s="90" t="s">
        <v>45</v>
      </c>
      <c r="BN11" s="4" t="s">
        <v>137</v>
      </c>
      <c r="BO11" s="4" t="s">
        <v>45</v>
      </c>
      <c r="BP11" s="4" t="s">
        <v>127</v>
      </c>
      <c r="BQ11" s="4" t="str">
        <f>BN7</f>
        <v>Fabric Colour Mist</v>
      </c>
      <c r="BR11" s="4" t="e">
        <f t="shared" si="3"/>
        <v>#N/A</v>
      </c>
      <c r="BT11" s="91" t="s">
        <v>230</v>
      </c>
      <c r="BU11" s="4" t="str">
        <f>BS7</f>
        <v>Veri Track Colour</v>
      </c>
      <c r="BV11" s="4" t="str">
        <f>$CB$7</f>
        <v>VeriTrackStack</v>
      </c>
      <c r="BX11" s="4" t="e">
        <f t="shared" si="4"/>
        <v>#N/A</v>
      </c>
      <c r="BZ11" s="4" t="e">
        <f t="shared" si="5"/>
        <v>#N/A</v>
      </c>
      <c r="CA11" s="4" t="s">
        <v>45</v>
      </c>
      <c r="CF11" s="4" t="s">
        <v>165</v>
      </c>
      <c r="CG11" s="4" t="s">
        <v>174</v>
      </c>
      <c r="CH11" s="90" t="s">
        <v>157</v>
      </c>
      <c r="CL11" s="93" t="e">
        <f t="shared" si="13"/>
        <v>#N/A</v>
      </c>
      <c r="CN11" s="90" t="s">
        <v>230</v>
      </c>
      <c r="CO11" s="4" t="str">
        <f>$CJ$7</f>
        <v>CubeStandardFaceFitBracketOptions</v>
      </c>
      <c r="CP11" s="4" t="str">
        <f t="shared" si="23"/>
        <v>StandardTrackBracketOptions</v>
      </c>
      <c r="CQ11" s="96" t="e">
        <f t="shared" si="14"/>
        <v>#N/A</v>
      </c>
      <c r="CR11" s="96" t="e">
        <f t="shared" si="15"/>
        <v>#N/A</v>
      </c>
      <c r="CS11" s="97" t="e">
        <f t="shared" si="16"/>
        <v>#N/A</v>
      </c>
      <c r="CT11" s="110" t="e">
        <f t="shared" si="7"/>
        <v>#N/A</v>
      </c>
      <c r="CU11" s="103" t="e">
        <f t="shared" si="8"/>
        <v>#N/A</v>
      </c>
      <c r="CV11" s="90" t="s">
        <v>230</v>
      </c>
      <c r="CW11" s="4">
        <v>6000</v>
      </c>
      <c r="CX11" s="4" t="e">
        <f t="shared" si="17"/>
        <v>#N/A</v>
      </c>
      <c r="CY11" s="4" t="e">
        <f t="shared" si="9"/>
        <v>#N/A</v>
      </c>
      <c r="DC11" s="4" t="s">
        <v>165</v>
      </c>
      <c r="DD11" s="90" t="s">
        <v>230</v>
      </c>
      <c r="DE11" s="4" t="s">
        <v>28</v>
      </c>
      <c r="DF11" s="4" t="e">
        <f t="shared" si="18"/>
        <v>#N/A</v>
      </c>
      <c r="DG11" s="4" t="e">
        <f t="shared" si="19"/>
        <v>#VALUE!</v>
      </c>
      <c r="DH11" s="4" t="e">
        <f t="shared" si="20"/>
        <v>#N/A</v>
      </c>
      <c r="DI11" s="4" t="s">
        <v>195</v>
      </c>
      <c r="DJ11" s="4">
        <v>1.36</v>
      </c>
      <c r="DK11" s="112" t="e">
        <f t="shared" si="21"/>
        <v>#N/A</v>
      </c>
      <c r="DL11" s="99" t="str">
        <f t="shared" si="22"/>
        <v/>
      </c>
    </row>
    <row r="12" spans="1:116" ht="30" customHeight="1" x14ac:dyDescent="0.2">
      <c r="A12" s="35">
        <v>5</v>
      </c>
      <c r="B12" s="36"/>
      <c r="C12" s="36"/>
      <c r="D12" s="30"/>
      <c r="E12" s="30"/>
      <c r="F12" s="32"/>
      <c r="G12" s="24"/>
      <c r="H12" s="24"/>
      <c r="I12" s="33"/>
      <c r="J12" s="33"/>
      <c r="K12" s="52"/>
      <c r="L12" s="32"/>
      <c r="M12" s="32"/>
      <c r="N12" s="32"/>
      <c r="O12" s="30"/>
      <c r="P12" s="30"/>
      <c r="Q12" s="34"/>
      <c r="R12" s="27"/>
      <c r="S12" s="28"/>
      <c r="AA12" s="4" t="str">
        <f t="shared" si="10"/>
        <v>Fabric Type</v>
      </c>
      <c r="AC12" s="4" t="str">
        <f t="shared" si="11"/>
        <v>Fabric Type</v>
      </c>
      <c r="AD12" s="4" t="s">
        <v>211</v>
      </c>
      <c r="AE12" s="4" t="s">
        <v>242</v>
      </c>
      <c r="AG12" s="64" t="s">
        <v>169</v>
      </c>
      <c r="AH12" s="62" t="s">
        <v>44</v>
      </c>
      <c r="AI12" s="50" t="s">
        <v>52</v>
      </c>
      <c r="AL12" s="50" t="s">
        <v>231</v>
      </c>
      <c r="AM12" s="63" t="b">
        <f t="shared" si="0"/>
        <v>0</v>
      </c>
      <c r="AN12" s="64" t="s">
        <v>26</v>
      </c>
      <c r="AO12" s="50" t="s">
        <v>41</v>
      </c>
      <c r="AP12" s="50" t="str">
        <f t="shared" si="1"/>
        <v>Track Finial NA</v>
      </c>
      <c r="AQ12" s="64"/>
      <c r="AU12" s="63" t="e">
        <f>IF(#REF!=$AT$9,$AW$7,$AV$7)</f>
        <v>#REF!</v>
      </c>
      <c r="AY12" s="50" t="e">
        <f>IF(#REF!=$AX$9,$BA$7,$AZ$7)</f>
        <v>#REF!</v>
      </c>
      <c r="BA12" s="62">
        <v>5</v>
      </c>
      <c r="BB12" s="50">
        <f t="shared" si="2"/>
        <v>2</v>
      </c>
      <c r="BC12" s="68" t="s">
        <v>54</v>
      </c>
      <c r="BD12" s="68" t="s">
        <v>76</v>
      </c>
      <c r="BE12" s="62" t="s">
        <v>77</v>
      </c>
      <c r="BF12" s="50" t="str">
        <f t="shared" si="12"/>
        <v/>
      </c>
      <c r="BG12" s="50" t="s">
        <v>26</v>
      </c>
      <c r="BI12" s="4" t="s">
        <v>204</v>
      </c>
      <c r="BJ12" s="4" t="s">
        <v>204</v>
      </c>
      <c r="BK12" s="4" t="s">
        <v>211</v>
      </c>
      <c r="BL12" s="90" t="s">
        <v>44</v>
      </c>
      <c r="BM12" s="90" t="s">
        <v>44</v>
      </c>
      <c r="BN12" s="4" t="s">
        <v>134</v>
      </c>
      <c r="BO12" s="4" t="s">
        <v>44</v>
      </c>
      <c r="BP12" s="4" t="s">
        <v>151</v>
      </c>
      <c r="BQ12" s="4" t="str">
        <f>$CA$7</f>
        <v>Fabric Colour Alpine</v>
      </c>
      <c r="BR12" s="4" t="e">
        <f t="shared" si="3"/>
        <v>#N/A</v>
      </c>
      <c r="BT12" s="91" t="s">
        <v>231</v>
      </c>
      <c r="BU12" s="4" t="str">
        <f>BS7</f>
        <v>Veri Track Colour</v>
      </c>
      <c r="BV12" s="4" t="str">
        <f>$CB$7</f>
        <v>VeriTrackStack</v>
      </c>
      <c r="BX12" s="4" t="e">
        <f t="shared" si="4"/>
        <v>#N/A</v>
      </c>
      <c r="BZ12" s="4" t="e">
        <f t="shared" si="5"/>
        <v>#N/A</v>
      </c>
      <c r="CA12" s="4" t="s">
        <v>44</v>
      </c>
      <c r="CF12" s="4" t="s">
        <v>166</v>
      </c>
      <c r="CG12" s="4" t="s">
        <v>172</v>
      </c>
      <c r="CH12" s="90" t="s">
        <v>154</v>
      </c>
      <c r="CL12" s="93" t="e">
        <f t="shared" si="13"/>
        <v>#N/A</v>
      </c>
      <c r="CN12" s="90" t="s">
        <v>231</v>
      </c>
      <c r="CO12" s="4" t="str">
        <f>$CJ$7</f>
        <v>CubeStandardFaceFitBracketOptions</v>
      </c>
      <c r="CP12" s="4" t="str">
        <f t="shared" si="23"/>
        <v>StandardTrackBracketOptions</v>
      </c>
      <c r="CQ12" s="96" t="e">
        <f t="shared" si="14"/>
        <v>#N/A</v>
      </c>
      <c r="CR12" s="96" t="e">
        <f t="shared" si="15"/>
        <v>#N/A</v>
      </c>
      <c r="CS12" s="97" t="e">
        <f t="shared" si="16"/>
        <v>#N/A</v>
      </c>
      <c r="CT12" s="110" t="e">
        <f t="shared" si="7"/>
        <v>#N/A</v>
      </c>
      <c r="CU12" s="103" t="e">
        <f t="shared" si="8"/>
        <v>#N/A</v>
      </c>
      <c r="CV12" s="90" t="s">
        <v>231</v>
      </c>
      <c r="CW12" s="4">
        <v>6000</v>
      </c>
      <c r="CX12" s="4" t="e">
        <f t="shared" si="17"/>
        <v>#N/A</v>
      </c>
      <c r="CY12" s="4" t="e">
        <f t="shared" si="9"/>
        <v>#N/A</v>
      </c>
      <c r="DC12" s="4" t="s">
        <v>166</v>
      </c>
      <c r="DD12" s="90" t="s">
        <v>231</v>
      </c>
      <c r="DE12" s="4" t="s">
        <v>28</v>
      </c>
      <c r="DF12" s="4" t="e">
        <f t="shared" si="18"/>
        <v>#N/A</v>
      </c>
      <c r="DG12" s="4" t="e">
        <f t="shared" si="19"/>
        <v>#VALUE!</v>
      </c>
      <c r="DH12" s="4" t="e">
        <f t="shared" si="20"/>
        <v>#N/A</v>
      </c>
      <c r="DI12" s="4" t="s">
        <v>170</v>
      </c>
      <c r="DJ12" s="4">
        <v>1</v>
      </c>
      <c r="DK12" s="112" t="e">
        <f t="shared" si="21"/>
        <v>#N/A</v>
      </c>
      <c r="DL12" s="99" t="str">
        <f t="shared" si="22"/>
        <v/>
      </c>
    </row>
    <row r="13" spans="1:116" ht="30" customHeight="1" x14ac:dyDescent="0.2">
      <c r="A13" s="35">
        <v>6</v>
      </c>
      <c r="B13" s="36"/>
      <c r="C13" s="36"/>
      <c r="D13" s="30"/>
      <c r="E13" s="30"/>
      <c r="F13" s="32"/>
      <c r="G13" s="24"/>
      <c r="H13" s="24"/>
      <c r="I13" s="33"/>
      <c r="J13" s="33"/>
      <c r="K13" s="52"/>
      <c r="L13" s="32"/>
      <c r="M13" s="32"/>
      <c r="N13" s="32"/>
      <c r="O13" s="30"/>
      <c r="P13" s="30"/>
      <c r="Q13" s="34"/>
      <c r="R13" s="27"/>
      <c r="S13" s="28"/>
      <c r="AA13" s="4" t="str">
        <f t="shared" si="10"/>
        <v>Fabric Type</v>
      </c>
      <c r="AC13" s="4" t="str">
        <f t="shared" si="11"/>
        <v>Fabric Type</v>
      </c>
      <c r="AD13" s="4" t="s">
        <v>242</v>
      </c>
      <c r="AG13" s="64" t="s">
        <v>228</v>
      </c>
      <c r="AH13" s="62" t="s">
        <v>23</v>
      </c>
      <c r="AI13" s="50" t="s">
        <v>53</v>
      </c>
      <c r="AL13" s="50" t="s">
        <v>232</v>
      </c>
      <c r="AM13" s="63" t="b">
        <f t="shared" si="0"/>
        <v>0</v>
      </c>
      <c r="AP13" s="50" t="str">
        <f t="shared" si="1"/>
        <v>Track Finial NA</v>
      </c>
      <c r="AU13" s="63" t="e">
        <f>IF(#REF!=$AT$9,$AW$7,$AV$7)</f>
        <v>#REF!</v>
      </c>
      <c r="AY13" s="50" t="e">
        <f>IF(#REF!=$AX$9,$BA$7,$AZ$7)</f>
        <v>#REF!</v>
      </c>
      <c r="BA13" s="62">
        <v>6</v>
      </c>
      <c r="BB13" s="50">
        <f t="shared" si="2"/>
        <v>2</v>
      </c>
      <c r="BC13" s="68" t="s">
        <v>55</v>
      </c>
      <c r="BD13" s="68" t="s">
        <v>76</v>
      </c>
      <c r="BF13" s="50" t="str">
        <f t="shared" si="12"/>
        <v/>
      </c>
      <c r="BI13" s="4" t="s">
        <v>205</v>
      </c>
      <c r="BJ13" s="4" t="s">
        <v>205</v>
      </c>
      <c r="BL13" s="90" t="s">
        <v>23</v>
      </c>
      <c r="BM13" s="90" t="s">
        <v>23</v>
      </c>
      <c r="BN13" s="4" t="s">
        <v>139</v>
      </c>
      <c r="BO13" s="4" t="s">
        <v>23</v>
      </c>
      <c r="BP13" s="4" t="s">
        <v>169</v>
      </c>
      <c r="BQ13" s="4" t="str">
        <f>CF7</f>
        <v>Fabric Colour Luxury</v>
      </c>
      <c r="BR13" s="4" t="e">
        <f t="shared" si="3"/>
        <v>#N/A</v>
      </c>
      <c r="BT13" s="91" t="s">
        <v>232</v>
      </c>
      <c r="BU13" s="4" t="str">
        <f>BS7</f>
        <v>Veri Track Colour</v>
      </c>
      <c r="BV13" s="4" t="str">
        <f>$CB$7</f>
        <v>VeriTrackStack</v>
      </c>
      <c r="BX13" s="4" t="e">
        <f t="shared" si="4"/>
        <v>#N/A</v>
      </c>
      <c r="BZ13" s="4" t="e">
        <f t="shared" si="5"/>
        <v>#N/A</v>
      </c>
      <c r="CA13" s="4" t="s">
        <v>23</v>
      </c>
      <c r="CF13" s="4" t="s">
        <v>167</v>
      </c>
      <c r="CG13" s="4" t="s">
        <v>136</v>
      </c>
      <c r="CH13" s="90" t="s">
        <v>155</v>
      </c>
      <c r="CL13" s="93" t="e">
        <f t="shared" si="13"/>
        <v>#N/A</v>
      </c>
      <c r="CN13" s="90" t="s">
        <v>232</v>
      </c>
      <c r="CO13" s="4" t="str">
        <f>$CJ$7</f>
        <v>CubeStandardFaceFitBracketOptions</v>
      </c>
      <c r="CP13" s="4" t="str">
        <f t="shared" si="23"/>
        <v>StandardTrackBracketOptions</v>
      </c>
      <c r="CQ13" s="96" t="e">
        <f t="shared" si="14"/>
        <v>#N/A</v>
      </c>
      <c r="CR13" s="96" t="e">
        <f t="shared" si="15"/>
        <v>#N/A</v>
      </c>
      <c r="CS13" s="97" t="e">
        <f t="shared" si="16"/>
        <v>#N/A</v>
      </c>
      <c r="CT13" s="110" t="e">
        <f t="shared" si="7"/>
        <v>#N/A</v>
      </c>
      <c r="CU13" s="103" t="e">
        <f t="shared" si="8"/>
        <v>#N/A</v>
      </c>
      <c r="CV13" s="90" t="s">
        <v>232</v>
      </c>
      <c r="CW13" s="4">
        <v>6000</v>
      </c>
      <c r="CX13" s="4" t="e">
        <f t="shared" si="17"/>
        <v>#N/A</v>
      </c>
      <c r="CY13" s="4" t="e">
        <f t="shared" si="9"/>
        <v>#N/A</v>
      </c>
      <c r="DC13" s="4" t="s">
        <v>167</v>
      </c>
      <c r="DD13" s="90" t="s">
        <v>232</v>
      </c>
      <c r="DE13" s="4" t="s">
        <v>28</v>
      </c>
      <c r="DF13" s="4" t="e">
        <f t="shared" si="18"/>
        <v>#N/A</v>
      </c>
      <c r="DG13" s="4" t="e">
        <f t="shared" si="19"/>
        <v>#VALUE!</v>
      </c>
      <c r="DH13" s="4" t="e">
        <f t="shared" si="20"/>
        <v>#N/A</v>
      </c>
      <c r="DI13" s="4" t="s">
        <v>169</v>
      </c>
      <c r="DJ13" s="4">
        <v>1</v>
      </c>
      <c r="DK13" s="112" t="e">
        <f t="shared" si="21"/>
        <v>#N/A</v>
      </c>
      <c r="DL13" s="99" t="str">
        <f t="shared" si="22"/>
        <v/>
      </c>
    </row>
    <row r="14" spans="1:116" ht="30" customHeight="1" x14ac:dyDescent="0.2">
      <c r="A14" s="35">
        <v>7</v>
      </c>
      <c r="B14" s="36"/>
      <c r="C14" s="36"/>
      <c r="D14" s="30"/>
      <c r="E14" s="30"/>
      <c r="F14" s="32"/>
      <c r="G14" s="24"/>
      <c r="H14" s="24"/>
      <c r="I14" s="33"/>
      <c r="J14" s="33"/>
      <c r="K14" s="52"/>
      <c r="L14" s="32"/>
      <c r="M14" s="32"/>
      <c r="N14" s="32"/>
      <c r="O14" s="30"/>
      <c r="P14" s="30"/>
      <c r="Q14" s="34"/>
      <c r="R14" s="27"/>
      <c r="S14" s="28"/>
      <c r="AA14" s="4" t="str">
        <f t="shared" si="10"/>
        <v>Fabric Type</v>
      </c>
      <c r="AC14" s="4" t="str">
        <f t="shared" si="11"/>
        <v>Fabric Type</v>
      </c>
      <c r="AG14" s="89" t="s">
        <v>127</v>
      </c>
      <c r="AI14" s="50" t="s">
        <v>54</v>
      </c>
      <c r="AL14" s="50" t="s">
        <v>233</v>
      </c>
      <c r="AM14" s="63" t="b">
        <f t="shared" si="0"/>
        <v>0</v>
      </c>
      <c r="AP14" s="50" t="str">
        <f t="shared" si="1"/>
        <v>Track Finial NA</v>
      </c>
      <c r="AU14" s="63" t="e">
        <f>IF(#REF!=$AT$9,$AW$7,$AV$7)</f>
        <v>#REF!</v>
      </c>
      <c r="AY14" s="50" t="e">
        <f>IF(#REF!=$AX$9,$BA$7,$AZ$7)</f>
        <v>#REF!</v>
      </c>
      <c r="BA14" s="62">
        <v>7</v>
      </c>
      <c r="BB14" s="50">
        <f t="shared" si="2"/>
        <v>2</v>
      </c>
      <c r="BC14" s="68" t="s">
        <v>56</v>
      </c>
      <c r="BD14" s="68" t="s">
        <v>76</v>
      </c>
      <c r="BF14" s="50" t="str">
        <f t="shared" si="12"/>
        <v/>
      </c>
      <c r="BI14" s="4" t="s">
        <v>206</v>
      </c>
      <c r="BJ14" s="4" t="s">
        <v>206</v>
      </c>
      <c r="BN14" s="4" t="s">
        <v>136</v>
      </c>
      <c r="BP14" s="4" t="s">
        <v>170</v>
      </c>
      <c r="BQ14" s="4" t="str">
        <f>$CG$7</f>
        <v>Fabric Colour Eclipse</v>
      </c>
      <c r="BR14" s="4" t="e">
        <f t="shared" si="3"/>
        <v>#N/A</v>
      </c>
      <c r="BT14" s="91" t="s">
        <v>233</v>
      </c>
      <c r="BU14" s="4" t="str">
        <f>$BS$7</f>
        <v>Veri Track Colour</v>
      </c>
      <c r="BV14" s="4" t="str">
        <f>$CB$7</f>
        <v>VeriTrackStack</v>
      </c>
      <c r="BX14" s="4" t="e">
        <f t="shared" si="4"/>
        <v>#N/A</v>
      </c>
      <c r="BZ14" s="4" t="e">
        <f t="shared" si="5"/>
        <v>#N/A</v>
      </c>
      <c r="CF14" s="4" t="s">
        <v>136</v>
      </c>
      <c r="CH14" s="90" t="s">
        <v>156</v>
      </c>
      <c r="CL14" s="93" t="e">
        <f t="shared" si="13"/>
        <v>#N/A</v>
      </c>
      <c r="CN14" s="90" t="s">
        <v>233</v>
      </c>
      <c r="CO14" s="4" t="str">
        <f>$CJ$7</f>
        <v>CubeStandardFaceFitBracketOptions</v>
      </c>
      <c r="CP14" s="4" t="str">
        <f t="shared" si="23"/>
        <v>StandardTrackBracketOptions</v>
      </c>
      <c r="CQ14" s="96" t="e">
        <f t="shared" si="14"/>
        <v>#N/A</v>
      </c>
      <c r="CR14" s="96" t="e">
        <f t="shared" si="15"/>
        <v>#N/A</v>
      </c>
      <c r="CS14" s="97" t="e">
        <f t="shared" si="16"/>
        <v>#N/A</v>
      </c>
      <c r="CT14" s="110" t="e">
        <f t="shared" si="7"/>
        <v>#N/A</v>
      </c>
      <c r="CU14" s="103" t="e">
        <f t="shared" si="8"/>
        <v>#N/A</v>
      </c>
      <c r="CV14" s="90" t="s">
        <v>233</v>
      </c>
      <c r="CW14" s="4">
        <v>6000</v>
      </c>
      <c r="CX14" s="4" t="e">
        <f t="shared" si="17"/>
        <v>#N/A</v>
      </c>
      <c r="CY14" s="4" t="e">
        <f t="shared" si="9"/>
        <v>#N/A</v>
      </c>
      <c r="DC14" s="4" t="s">
        <v>136</v>
      </c>
      <c r="DD14" s="90" t="s">
        <v>233</v>
      </c>
      <c r="DE14" s="4" t="s">
        <v>28</v>
      </c>
      <c r="DF14" s="4" t="e">
        <f t="shared" si="18"/>
        <v>#N/A</v>
      </c>
      <c r="DG14" s="4" t="e">
        <f t="shared" si="19"/>
        <v>#VALUE!</v>
      </c>
      <c r="DH14" s="4" t="e">
        <f t="shared" si="20"/>
        <v>#N/A</v>
      </c>
      <c r="DI14" s="4" t="s">
        <v>228</v>
      </c>
      <c r="DJ14" s="4">
        <v>1.36</v>
      </c>
      <c r="DK14" s="112" t="e">
        <f t="shared" si="21"/>
        <v>#N/A</v>
      </c>
      <c r="DL14" s="99" t="str">
        <f t="shared" si="22"/>
        <v/>
      </c>
    </row>
    <row r="15" spans="1:116" ht="30" customHeight="1" x14ac:dyDescent="0.2">
      <c r="A15" s="35">
        <v>8</v>
      </c>
      <c r="B15" s="36"/>
      <c r="C15" s="36"/>
      <c r="D15" s="37"/>
      <c r="E15" s="30"/>
      <c r="F15" s="32"/>
      <c r="G15" s="24"/>
      <c r="H15" s="24"/>
      <c r="I15" s="33"/>
      <c r="J15" s="33"/>
      <c r="K15" s="52"/>
      <c r="L15" s="32"/>
      <c r="M15" s="32"/>
      <c r="N15" s="32"/>
      <c r="O15" s="30"/>
      <c r="P15" s="30"/>
      <c r="Q15" s="34"/>
      <c r="R15" s="27"/>
      <c r="S15" s="28"/>
      <c r="AA15" s="4" t="str">
        <f t="shared" si="10"/>
        <v>Fabric Type</v>
      </c>
      <c r="AC15" s="4" t="str">
        <f t="shared" si="11"/>
        <v>Fabric Type</v>
      </c>
      <c r="AG15" s="64" t="s">
        <v>196</v>
      </c>
      <c r="AI15" s="50" t="s">
        <v>55</v>
      </c>
      <c r="AL15" s="50"/>
      <c r="AM15" s="63" t="b">
        <f t="shared" si="0"/>
        <v>0</v>
      </c>
      <c r="AP15" s="50" t="str">
        <f t="shared" si="1"/>
        <v>Track Finial NA</v>
      </c>
      <c r="AU15" s="63" t="e">
        <f>IF(#REF!=$AT$9,$AW$7,$AV$7)</f>
        <v>#REF!</v>
      </c>
      <c r="AY15" s="50" t="e">
        <f>IF(#REF!=$AX$9,$BA$7,$AZ$7)</f>
        <v>#REF!</v>
      </c>
      <c r="BA15" s="62">
        <v>8</v>
      </c>
      <c r="BB15" s="50">
        <f t="shared" si="2"/>
        <v>2</v>
      </c>
      <c r="BF15" s="50" t="str">
        <f>IF(COUNTIF(BF8:BF14,BD8),BE8,"")</f>
        <v/>
      </c>
      <c r="BP15" s="4" t="s">
        <v>194</v>
      </c>
      <c r="BQ15" s="4" t="str">
        <f>BI7</f>
        <v>Fabric Colour Classic</v>
      </c>
      <c r="BR15" s="4" t="e">
        <f t="shared" si="3"/>
        <v>#N/A</v>
      </c>
      <c r="BX15" s="4" t="e">
        <f t="shared" si="4"/>
        <v>#N/A</v>
      </c>
      <c r="BZ15" s="4" t="e">
        <f t="shared" si="5"/>
        <v>#N/A</v>
      </c>
      <c r="CF15" s="4" t="s">
        <v>168</v>
      </c>
      <c r="CL15" s="93" t="e">
        <f t="shared" si="13"/>
        <v>#N/A</v>
      </c>
      <c r="CQ15" s="96" t="e">
        <f t="shared" si="14"/>
        <v>#N/A</v>
      </c>
      <c r="CR15" s="96" t="e">
        <f t="shared" si="15"/>
        <v>#N/A</v>
      </c>
      <c r="CS15" s="97" t="e">
        <f t="shared" si="16"/>
        <v>#N/A</v>
      </c>
      <c r="CT15" s="110" t="e">
        <f t="shared" si="7"/>
        <v>#N/A</v>
      </c>
      <c r="CU15" s="103" t="e">
        <f t="shared" si="8"/>
        <v>#N/A</v>
      </c>
      <c r="CX15" s="4" t="e">
        <f t="shared" si="17"/>
        <v>#N/A</v>
      </c>
      <c r="CY15" s="4" t="e">
        <f t="shared" si="9"/>
        <v>#N/A</v>
      </c>
      <c r="DC15" s="4" t="s">
        <v>168</v>
      </c>
      <c r="DF15" s="4" t="e">
        <f t="shared" si="18"/>
        <v>#N/A</v>
      </c>
      <c r="DG15" s="4" t="e">
        <f t="shared" si="19"/>
        <v>#VALUE!</v>
      </c>
      <c r="DH15" s="4" t="e">
        <f t="shared" si="20"/>
        <v>#N/A</v>
      </c>
      <c r="DI15" s="4" t="s">
        <v>127</v>
      </c>
      <c r="DJ15" s="4">
        <v>1</v>
      </c>
      <c r="DK15" s="112" t="e">
        <f t="shared" si="21"/>
        <v>#N/A</v>
      </c>
      <c r="DL15" s="99" t="str">
        <f t="shared" si="22"/>
        <v/>
      </c>
    </row>
    <row r="16" spans="1:116" ht="30" customHeight="1" x14ac:dyDescent="0.2">
      <c r="A16" s="35">
        <v>9</v>
      </c>
      <c r="B16" s="36"/>
      <c r="C16" s="36"/>
      <c r="D16" s="30"/>
      <c r="E16" s="30"/>
      <c r="F16" s="32"/>
      <c r="G16" s="24"/>
      <c r="H16" s="24"/>
      <c r="I16" s="33"/>
      <c r="J16" s="33"/>
      <c r="K16" s="52"/>
      <c r="L16" s="32"/>
      <c r="M16" s="32"/>
      <c r="N16" s="32"/>
      <c r="O16" s="30"/>
      <c r="P16" s="30"/>
      <c r="Q16" s="34"/>
      <c r="R16" s="27"/>
      <c r="S16" s="28"/>
      <c r="AA16" s="4" t="str">
        <f t="shared" si="10"/>
        <v>Fabric Type</v>
      </c>
      <c r="AC16" s="4" t="str">
        <f t="shared" si="11"/>
        <v>Fabric Type</v>
      </c>
      <c r="AG16" s="64"/>
      <c r="AI16" s="50" t="s">
        <v>56</v>
      </c>
      <c r="AL16" s="50"/>
      <c r="AM16" s="63" t="b">
        <f t="shared" si="0"/>
        <v>0</v>
      </c>
      <c r="AP16" s="50" t="str">
        <f t="shared" si="1"/>
        <v>Track Finial NA</v>
      </c>
      <c r="AU16" s="63" t="e">
        <f>IF(#REF!=$AT$9,$AW$7,$AV$7)</f>
        <v>#REF!</v>
      </c>
      <c r="AY16" s="50" t="e">
        <f>IF(#REF!=$AX$9,$BA$7,$AZ$7)</f>
        <v>#REF!</v>
      </c>
      <c r="BA16" s="62">
        <v>9</v>
      </c>
      <c r="BB16" s="50">
        <f t="shared" si="2"/>
        <v>2</v>
      </c>
      <c r="BF16" s="50" t="str">
        <f>IF(COUNTIF(BF8:BF14,BD12),BE12,"")</f>
        <v/>
      </c>
      <c r="BP16" s="4" t="s">
        <v>195</v>
      </c>
      <c r="BQ16" s="4" t="str">
        <f>BJ7</f>
        <v>Fabric Colour Classic S</v>
      </c>
      <c r="BR16" s="4" t="e">
        <f t="shared" si="3"/>
        <v>#N/A</v>
      </c>
      <c r="BX16" s="4" t="e">
        <f t="shared" si="4"/>
        <v>#N/A</v>
      </c>
      <c r="BZ16" s="4" t="e">
        <f t="shared" si="5"/>
        <v>#N/A</v>
      </c>
      <c r="CH16" s="90"/>
      <c r="CL16" s="93" t="e">
        <f t="shared" si="13"/>
        <v>#N/A</v>
      </c>
      <c r="CQ16" s="96" t="e">
        <f t="shared" si="14"/>
        <v>#N/A</v>
      </c>
      <c r="CR16" s="96" t="e">
        <f t="shared" si="15"/>
        <v>#N/A</v>
      </c>
      <c r="CS16" s="97" t="e">
        <f t="shared" si="16"/>
        <v>#N/A</v>
      </c>
      <c r="CT16" s="110" t="e">
        <f t="shared" si="7"/>
        <v>#N/A</v>
      </c>
      <c r="CU16" s="103" t="e">
        <f t="shared" si="8"/>
        <v>#N/A</v>
      </c>
      <c r="CX16" s="4" t="e">
        <f t="shared" si="17"/>
        <v>#N/A</v>
      </c>
      <c r="CY16" s="4" t="e">
        <f t="shared" si="9"/>
        <v>#N/A</v>
      </c>
      <c r="DF16" s="4" t="e">
        <f t="shared" si="18"/>
        <v>#N/A</v>
      </c>
      <c r="DG16" s="4" t="e">
        <f t="shared" si="19"/>
        <v>#VALUE!</v>
      </c>
      <c r="DH16" s="4" t="e">
        <f t="shared" si="20"/>
        <v>#N/A</v>
      </c>
      <c r="DI16" s="4" t="s">
        <v>43</v>
      </c>
      <c r="DJ16" s="4">
        <v>1</v>
      </c>
      <c r="DK16" s="112" t="e">
        <f t="shared" si="21"/>
        <v>#N/A</v>
      </c>
      <c r="DL16" s="99" t="str">
        <f t="shared" si="22"/>
        <v/>
      </c>
    </row>
    <row r="17" spans="1:116" ht="30" customHeight="1" x14ac:dyDescent="0.2">
      <c r="A17" s="35">
        <v>10</v>
      </c>
      <c r="B17" s="36"/>
      <c r="C17" s="36"/>
      <c r="D17" s="37"/>
      <c r="E17" s="30"/>
      <c r="F17" s="32"/>
      <c r="G17" s="24"/>
      <c r="H17" s="24"/>
      <c r="I17" s="33"/>
      <c r="J17" s="33"/>
      <c r="K17" s="52"/>
      <c r="L17" s="32"/>
      <c r="M17" s="32"/>
      <c r="N17" s="32"/>
      <c r="O17" s="30"/>
      <c r="P17" s="30"/>
      <c r="Q17" s="34"/>
      <c r="R17" s="27"/>
      <c r="S17" s="28"/>
      <c r="AA17" s="4" t="str">
        <f t="shared" si="10"/>
        <v>Fabric Type</v>
      </c>
      <c r="AC17" s="4" t="str">
        <f t="shared" si="11"/>
        <v>Fabric Type</v>
      </c>
      <c r="AG17" s="64" t="s">
        <v>29</v>
      </c>
      <c r="AM17" s="63" t="b">
        <f t="shared" si="0"/>
        <v>0</v>
      </c>
      <c r="AP17" s="50" t="str">
        <f t="shared" si="1"/>
        <v>Track Finial NA</v>
      </c>
      <c r="AU17" s="63" t="e">
        <f>IF(#REF!=$AT$9,$AW$7,$AV$7)</f>
        <v>#REF!</v>
      </c>
      <c r="AY17" s="50" t="e">
        <f>IF(#REF!=$AX$9,$BA$7,$AZ$7)</f>
        <v>#REF!</v>
      </c>
      <c r="BA17" s="62">
        <v>10</v>
      </c>
      <c r="BB17" s="50">
        <f t="shared" si="2"/>
        <v>2</v>
      </c>
      <c r="BF17" s="50" t="str">
        <f>BF15&amp;" &amp; "&amp;BF16&amp;""</f>
        <v xml:space="preserve"> &amp; </v>
      </c>
      <c r="BP17" s="4" t="s">
        <v>196</v>
      </c>
      <c r="BQ17" s="4" t="str">
        <f>BK7</f>
        <v>Fabric Colour Privacy</v>
      </c>
      <c r="BR17" s="4" t="e">
        <f t="shared" si="3"/>
        <v>#N/A</v>
      </c>
      <c r="BX17" s="4" t="e">
        <f t="shared" si="4"/>
        <v>#N/A</v>
      </c>
      <c r="BZ17" s="4" t="e">
        <f t="shared" si="5"/>
        <v>#N/A</v>
      </c>
      <c r="CL17" s="93" t="e">
        <f t="shared" si="13"/>
        <v>#N/A</v>
      </c>
      <c r="CQ17" s="96" t="e">
        <f t="shared" si="14"/>
        <v>#N/A</v>
      </c>
      <c r="CR17" s="96" t="e">
        <f t="shared" si="15"/>
        <v>#N/A</v>
      </c>
      <c r="CS17" s="97" t="e">
        <f t="shared" si="16"/>
        <v>#N/A</v>
      </c>
      <c r="CT17" s="110" t="e">
        <f t="shared" si="7"/>
        <v>#N/A</v>
      </c>
      <c r="CU17" s="103" t="e">
        <f t="shared" si="8"/>
        <v>#N/A</v>
      </c>
      <c r="CX17" s="4" t="e">
        <f t="shared" si="17"/>
        <v>#N/A</v>
      </c>
      <c r="CY17" s="4" t="e">
        <f t="shared" si="9"/>
        <v>#N/A</v>
      </c>
      <c r="DF17" s="4" t="e">
        <f t="shared" si="18"/>
        <v>#N/A</v>
      </c>
      <c r="DG17" s="4" t="e">
        <f t="shared" si="19"/>
        <v>#VALUE!</v>
      </c>
      <c r="DH17" s="4" t="e">
        <f t="shared" si="20"/>
        <v>#N/A</v>
      </c>
      <c r="DI17" s="4" t="s">
        <v>196</v>
      </c>
      <c r="DJ17" s="4">
        <v>1</v>
      </c>
      <c r="DK17" s="112" t="e">
        <f t="shared" si="21"/>
        <v>#N/A</v>
      </c>
      <c r="DL17" s="99" t="str">
        <f t="shared" si="22"/>
        <v/>
      </c>
    </row>
    <row r="18" spans="1:116" ht="30" customHeight="1" x14ac:dyDescent="0.2">
      <c r="A18" s="35">
        <v>11</v>
      </c>
      <c r="B18" s="36"/>
      <c r="C18" s="36"/>
      <c r="D18" s="30"/>
      <c r="E18" s="30"/>
      <c r="F18" s="32"/>
      <c r="G18" s="24"/>
      <c r="H18" s="24"/>
      <c r="I18" s="33"/>
      <c r="J18" s="33"/>
      <c r="K18" s="52"/>
      <c r="L18" s="32"/>
      <c r="M18" s="32"/>
      <c r="N18" s="32"/>
      <c r="O18" s="30"/>
      <c r="P18" s="30"/>
      <c r="Q18" s="34"/>
      <c r="R18" s="27"/>
      <c r="S18" s="28"/>
      <c r="AA18" s="4" t="str">
        <f t="shared" si="10"/>
        <v>Fabric Type</v>
      </c>
      <c r="AC18" s="4" t="str">
        <f t="shared" si="11"/>
        <v>Fabric Type</v>
      </c>
      <c r="AG18" s="64" t="s">
        <v>43</v>
      </c>
      <c r="AM18" s="63" t="b">
        <f t="shared" si="0"/>
        <v>0</v>
      </c>
      <c r="AP18" s="50" t="str">
        <f t="shared" si="1"/>
        <v>Track Finial NA</v>
      </c>
      <c r="AU18" s="63" t="e">
        <f>IF(#REF!=$AT$9,$AW$7,$AV$7)</f>
        <v>#REF!</v>
      </c>
      <c r="AY18" s="50" t="e">
        <f>IF(#REF!=$AX$9,$BA$7,$AZ$7)</f>
        <v>#REF!</v>
      </c>
      <c r="BA18" s="62">
        <v>11</v>
      </c>
      <c r="BB18" s="50">
        <f t="shared" si="2"/>
        <v>2</v>
      </c>
      <c r="BF18" s="50" t="str">
        <f>IF(BF17="Corner &amp; Bay","Corner &amp; Bay Window Diagram Must Be Supplied",IF(BF15="Corner","Corner Window Diagram Must Be Supplied",IF(BF16="Bay","Bay Window Diagram Must Be Supplied","")))</f>
        <v/>
      </c>
      <c r="BP18" s="4" t="s">
        <v>228</v>
      </c>
      <c r="BQ18" s="4" t="str">
        <f>DC7</f>
        <v>Fabric Colour Luxury S</v>
      </c>
      <c r="BR18" s="4" t="e">
        <f t="shared" si="3"/>
        <v>#N/A</v>
      </c>
      <c r="BX18" s="4" t="e">
        <f t="shared" si="4"/>
        <v>#N/A</v>
      </c>
      <c r="BZ18" s="4" t="e">
        <f t="shared" si="5"/>
        <v>#N/A</v>
      </c>
      <c r="CL18" s="93" t="e">
        <f t="shared" si="13"/>
        <v>#N/A</v>
      </c>
      <c r="CQ18" s="96" t="e">
        <f t="shared" si="14"/>
        <v>#N/A</v>
      </c>
      <c r="CR18" s="96" t="e">
        <f t="shared" si="15"/>
        <v>#N/A</v>
      </c>
      <c r="CS18" s="97" t="e">
        <f t="shared" si="16"/>
        <v>#N/A</v>
      </c>
      <c r="CT18" s="110" t="e">
        <f t="shared" si="7"/>
        <v>#N/A</v>
      </c>
      <c r="CU18" s="103" t="e">
        <f t="shared" si="8"/>
        <v>#N/A</v>
      </c>
      <c r="CX18" s="4" t="e">
        <f t="shared" si="17"/>
        <v>#N/A</v>
      </c>
      <c r="CY18" s="4" t="e">
        <f t="shared" si="9"/>
        <v>#N/A</v>
      </c>
      <c r="DF18" s="4" t="e">
        <f t="shared" si="18"/>
        <v>#N/A</v>
      </c>
      <c r="DG18" s="4" t="e">
        <f t="shared" si="19"/>
        <v>#VALUE!</v>
      </c>
      <c r="DH18" s="4" t="e">
        <f t="shared" si="20"/>
        <v>#N/A</v>
      </c>
      <c r="DI18" s="4" t="s">
        <v>29</v>
      </c>
      <c r="DJ18" s="4">
        <v>1</v>
      </c>
      <c r="DK18" s="112" t="e">
        <f t="shared" si="21"/>
        <v>#N/A</v>
      </c>
      <c r="DL18" s="99" t="str">
        <f t="shared" si="22"/>
        <v/>
      </c>
    </row>
    <row r="19" spans="1:116" ht="30" customHeight="1" x14ac:dyDescent="0.2">
      <c r="A19" s="35">
        <v>12</v>
      </c>
      <c r="B19" s="36"/>
      <c r="C19" s="36"/>
      <c r="D19" s="30"/>
      <c r="E19" s="30"/>
      <c r="F19" s="32"/>
      <c r="G19" s="24"/>
      <c r="H19" s="24"/>
      <c r="I19" s="33"/>
      <c r="J19" s="33"/>
      <c r="K19" s="52"/>
      <c r="L19" s="32"/>
      <c r="M19" s="32"/>
      <c r="N19" s="32"/>
      <c r="O19" s="30"/>
      <c r="P19" s="30"/>
      <c r="Q19" s="34"/>
      <c r="R19" s="27"/>
      <c r="S19" s="28"/>
      <c r="AA19" s="4" t="str">
        <f t="shared" si="10"/>
        <v>Fabric Type</v>
      </c>
      <c r="AC19" s="4" t="str">
        <f t="shared" si="11"/>
        <v>Fabric Type</v>
      </c>
      <c r="AG19" s="4" t="s">
        <v>170</v>
      </c>
      <c r="AM19" s="63" t="b">
        <f t="shared" si="0"/>
        <v>0</v>
      </c>
      <c r="AP19" s="50" t="str">
        <f t="shared" si="1"/>
        <v>Track Finial NA</v>
      </c>
      <c r="AU19" s="63" t="e">
        <f>IF(#REF!=$AT$9,$AW$7,$AV$7)</f>
        <v>#REF!</v>
      </c>
      <c r="AY19" s="50" t="e">
        <f>IF(#REF!=$AX$9,$BA$7,$AZ$7)</f>
        <v>#REF!</v>
      </c>
      <c r="BA19" s="62">
        <v>12</v>
      </c>
      <c r="BB19" s="50">
        <f t="shared" si="2"/>
        <v>2</v>
      </c>
      <c r="BR19" s="4" t="e">
        <f t="shared" si="3"/>
        <v>#N/A</v>
      </c>
      <c r="BX19" s="4" t="e">
        <f t="shared" si="4"/>
        <v>#N/A</v>
      </c>
      <c r="BY19" s="4" t="s">
        <v>179</v>
      </c>
      <c r="BZ19" s="4" t="e">
        <f t="shared" si="5"/>
        <v>#N/A</v>
      </c>
      <c r="CL19" s="93" t="e">
        <f t="shared" si="13"/>
        <v>#N/A</v>
      </c>
      <c r="CQ19" s="96" t="e">
        <f t="shared" si="14"/>
        <v>#N/A</v>
      </c>
      <c r="CR19" s="96" t="e">
        <f t="shared" si="15"/>
        <v>#N/A</v>
      </c>
      <c r="CS19" s="97" t="e">
        <f t="shared" si="16"/>
        <v>#N/A</v>
      </c>
      <c r="CT19" s="110" t="e">
        <f t="shared" si="7"/>
        <v>#N/A</v>
      </c>
      <c r="CU19" s="103" t="e">
        <f t="shared" si="8"/>
        <v>#N/A</v>
      </c>
      <c r="CX19" s="4" t="e">
        <f t="shared" si="17"/>
        <v>#N/A</v>
      </c>
      <c r="CY19" s="4" t="e">
        <f t="shared" si="9"/>
        <v>#N/A</v>
      </c>
      <c r="DF19" s="4" t="e">
        <f t="shared" si="18"/>
        <v>#N/A</v>
      </c>
      <c r="DG19" s="4" t="e">
        <f t="shared" si="19"/>
        <v>#VALUE!</v>
      </c>
      <c r="DH19" s="4" t="e">
        <f t="shared" si="20"/>
        <v>#N/A</v>
      </c>
      <c r="DK19" s="112" t="e">
        <f t="shared" si="21"/>
        <v>#N/A</v>
      </c>
      <c r="DL19" s="99" t="str">
        <f t="shared" si="22"/>
        <v/>
      </c>
    </row>
    <row r="20" spans="1:116" ht="30" customHeight="1" x14ac:dyDescent="0.2">
      <c r="A20" s="35">
        <v>13</v>
      </c>
      <c r="B20" s="36"/>
      <c r="C20" s="36"/>
      <c r="D20" s="30"/>
      <c r="E20" s="30"/>
      <c r="F20" s="32"/>
      <c r="G20" s="24"/>
      <c r="H20" s="24"/>
      <c r="I20" s="33"/>
      <c r="J20" s="33"/>
      <c r="K20" s="52"/>
      <c r="L20" s="32"/>
      <c r="M20" s="32"/>
      <c r="N20" s="32"/>
      <c r="O20" s="30"/>
      <c r="P20" s="30"/>
      <c r="Q20" s="34"/>
      <c r="R20" s="27"/>
      <c r="S20" s="28"/>
      <c r="AA20" s="4" t="str">
        <f t="shared" si="10"/>
        <v>Fabric Type</v>
      </c>
      <c r="AC20" s="4" t="str">
        <f t="shared" si="11"/>
        <v>Fabric Type</v>
      </c>
      <c r="AM20" s="63" t="b">
        <f t="shared" si="0"/>
        <v>0</v>
      </c>
      <c r="AP20" s="50" t="str">
        <f t="shared" si="1"/>
        <v>Track Finial NA</v>
      </c>
      <c r="AU20" s="63" t="e">
        <f>IF(#REF!=$AT$9,$AW$7,$AV$7)</f>
        <v>#REF!</v>
      </c>
      <c r="AY20" s="50" t="e">
        <f>IF(#REF!=$AX$9,$BA$7,$AZ$7)</f>
        <v>#REF!</v>
      </c>
      <c r="BA20" s="62">
        <v>13</v>
      </c>
      <c r="BB20" s="50">
        <f t="shared" si="2"/>
        <v>2</v>
      </c>
      <c r="BR20" s="4" t="e">
        <f t="shared" si="3"/>
        <v>#N/A</v>
      </c>
      <c r="BX20" s="4" t="e">
        <f t="shared" si="4"/>
        <v>#N/A</v>
      </c>
      <c r="BY20" s="4" t="s">
        <v>180</v>
      </c>
      <c r="BZ20" s="4" t="e">
        <f t="shared" si="5"/>
        <v>#N/A</v>
      </c>
      <c r="CL20" s="93" t="e">
        <f t="shared" si="13"/>
        <v>#N/A</v>
      </c>
      <c r="CQ20" s="96" t="e">
        <f t="shared" si="14"/>
        <v>#N/A</v>
      </c>
      <c r="CR20" s="96" t="e">
        <f t="shared" si="15"/>
        <v>#N/A</v>
      </c>
      <c r="CS20" s="97" t="e">
        <f t="shared" si="16"/>
        <v>#N/A</v>
      </c>
      <c r="CT20" s="110" t="e">
        <f t="shared" si="7"/>
        <v>#N/A</v>
      </c>
      <c r="CU20" s="103" t="e">
        <f t="shared" si="8"/>
        <v>#N/A</v>
      </c>
      <c r="CX20" s="4" t="e">
        <f t="shared" si="17"/>
        <v>#N/A</v>
      </c>
      <c r="CY20" s="4" t="e">
        <f t="shared" si="9"/>
        <v>#N/A</v>
      </c>
      <c r="DF20" s="4" t="e">
        <f t="shared" si="18"/>
        <v>#N/A</v>
      </c>
      <c r="DG20" s="4" t="e">
        <f t="shared" si="19"/>
        <v>#VALUE!</v>
      </c>
      <c r="DH20" s="4" t="e">
        <f t="shared" si="20"/>
        <v>#N/A</v>
      </c>
      <c r="DK20" s="112" t="e">
        <f t="shared" si="21"/>
        <v>#N/A</v>
      </c>
      <c r="DL20" s="99" t="str">
        <f t="shared" si="22"/>
        <v/>
      </c>
    </row>
    <row r="21" spans="1:116" ht="30" customHeight="1" x14ac:dyDescent="0.2">
      <c r="A21" s="35">
        <v>14</v>
      </c>
      <c r="B21" s="36"/>
      <c r="C21" s="36"/>
      <c r="D21" s="30"/>
      <c r="E21" s="30"/>
      <c r="F21" s="32"/>
      <c r="G21" s="24"/>
      <c r="H21" s="24"/>
      <c r="I21" s="33"/>
      <c r="J21" s="33"/>
      <c r="K21" s="52"/>
      <c r="L21" s="32"/>
      <c r="M21" s="32"/>
      <c r="N21" s="32"/>
      <c r="O21" s="30"/>
      <c r="P21" s="30"/>
      <c r="Q21" s="34"/>
      <c r="R21" s="27"/>
      <c r="S21" s="28"/>
      <c r="AA21" s="4" t="str">
        <f t="shared" si="10"/>
        <v>Fabric Type</v>
      </c>
      <c r="AC21" s="4" t="str">
        <f t="shared" si="11"/>
        <v>Fabric Type</v>
      </c>
      <c r="AM21" s="63" t="b">
        <f t="shared" si="0"/>
        <v>0</v>
      </c>
      <c r="AP21" s="50" t="str">
        <f t="shared" si="1"/>
        <v>Track Finial NA</v>
      </c>
      <c r="AU21" s="63" t="e">
        <f>IF(#REF!=$AT$9,$AW$7,$AV$7)</f>
        <v>#REF!</v>
      </c>
      <c r="AY21" s="50" t="e">
        <f>IF(#REF!=$AX$9,$BA$7,$AZ$7)</f>
        <v>#REF!</v>
      </c>
      <c r="BA21" s="62">
        <v>14</v>
      </c>
      <c r="BB21" s="50">
        <f t="shared" si="2"/>
        <v>2</v>
      </c>
      <c r="BR21" s="4" t="e">
        <f t="shared" si="3"/>
        <v>#N/A</v>
      </c>
      <c r="BX21" s="4" t="e">
        <f t="shared" si="4"/>
        <v>#N/A</v>
      </c>
      <c r="BY21" s="4" t="s">
        <v>181</v>
      </c>
      <c r="BZ21" s="4" t="e">
        <f t="shared" si="5"/>
        <v>#N/A</v>
      </c>
      <c r="CL21" s="93" t="e">
        <f t="shared" si="13"/>
        <v>#N/A</v>
      </c>
      <c r="CQ21" s="96" t="e">
        <f t="shared" si="14"/>
        <v>#N/A</v>
      </c>
      <c r="CR21" s="96" t="e">
        <f t="shared" si="15"/>
        <v>#N/A</v>
      </c>
      <c r="CS21" s="97" t="e">
        <f t="shared" si="16"/>
        <v>#N/A</v>
      </c>
      <c r="CT21" s="110" t="e">
        <f t="shared" si="7"/>
        <v>#N/A</v>
      </c>
      <c r="CU21" s="103" t="e">
        <f t="shared" si="8"/>
        <v>#N/A</v>
      </c>
      <c r="CX21" s="4" t="e">
        <f t="shared" si="17"/>
        <v>#N/A</v>
      </c>
      <c r="CY21" s="4" t="e">
        <f t="shared" si="9"/>
        <v>#N/A</v>
      </c>
      <c r="DF21" s="4" t="e">
        <f t="shared" si="18"/>
        <v>#N/A</v>
      </c>
      <c r="DG21" s="4" t="e">
        <f t="shared" si="19"/>
        <v>#VALUE!</v>
      </c>
      <c r="DH21" s="4" t="e">
        <f t="shared" si="20"/>
        <v>#N/A</v>
      </c>
      <c r="DK21" s="112" t="e">
        <f t="shared" si="21"/>
        <v>#N/A</v>
      </c>
      <c r="DL21" s="99" t="str">
        <f t="shared" si="22"/>
        <v/>
      </c>
    </row>
    <row r="22" spans="1:116" ht="30" customHeight="1" x14ac:dyDescent="0.2">
      <c r="A22" s="35">
        <v>15</v>
      </c>
      <c r="B22" s="36"/>
      <c r="C22" s="36"/>
      <c r="D22" s="30"/>
      <c r="E22" s="30"/>
      <c r="F22" s="32"/>
      <c r="G22" s="24"/>
      <c r="H22" s="24"/>
      <c r="I22" s="33"/>
      <c r="J22" s="33"/>
      <c r="K22" s="52"/>
      <c r="L22" s="32"/>
      <c r="M22" s="32"/>
      <c r="N22" s="32"/>
      <c r="O22" s="30"/>
      <c r="P22" s="30"/>
      <c r="Q22" s="34"/>
      <c r="R22" s="27"/>
      <c r="S22" s="28"/>
      <c r="AA22" s="4" t="str">
        <f t="shared" si="10"/>
        <v>Fabric Type</v>
      </c>
      <c r="AC22" s="4" t="str">
        <f t="shared" si="11"/>
        <v>Fabric Type</v>
      </c>
      <c r="AM22" s="63" t="b">
        <f t="shared" si="0"/>
        <v>0</v>
      </c>
      <c r="AP22" s="50" t="str">
        <f t="shared" si="1"/>
        <v>Track Finial NA</v>
      </c>
      <c r="AU22" s="63" t="e">
        <f>IF(#REF!=$AT$9,$AW$7,$AV$7)</f>
        <v>#REF!</v>
      </c>
      <c r="AY22" s="50" t="e">
        <f>IF(#REF!=$AX$9,$BA$7,$AZ$7)</f>
        <v>#REF!</v>
      </c>
      <c r="BA22" s="62">
        <v>15</v>
      </c>
      <c r="BB22" s="50">
        <f t="shared" si="2"/>
        <v>2</v>
      </c>
      <c r="BR22" s="4" t="e">
        <f t="shared" si="3"/>
        <v>#N/A</v>
      </c>
      <c r="BX22" s="4" t="e">
        <f t="shared" si="4"/>
        <v>#N/A</v>
      </c>
      <c r="BZ22" s="4" t="e">
        <f t="shared" si="5"/>
        <v>#N/A</v>
      </c>
      <c r="CL22" s="93" t="e">
        <f t="shared" si="13"/>
        <v>#N/A</v>
      </c>
      <c r="CQ22" s="96" t="e">
        <f t="shared" si="14"/>
        <v>#N/A</v>
      </c>
      <c r="CR22" s="96" t="e">
        <f t="shared" si="15"/>
        <v>#N/A</v>
      </c>
      <c r="CS22" s="97" t="e">
        <f t="shared" si="16"/>
        <v>#N/A</v>
      </c>
      <c r="CT22" s="110" t="e">
        <f t="shared" si="7"/>
        <v>#N/A</v>
      </c>
      <c r="CU22" s="103" t="e">
        <f t="shared" si="8"/>
        <v>#N/A</v>
      </c>
      <c r="CX22" s="4" t="e">
        <f t="shared" si="17"/>
        <v>#N/A</v>
      </c>
      <c r="CY22" s="4" t="e">
        <f t="shared" si="9"/>
        <v>#N/A</v>
      </c>
      <c r="DF22" s="4" t="e">
        <f t="shared" si="18"/>
        <v>#N/A</v>
      </c>
      <c r="DG22" s="4" t="e">
        <f t="shared" si="19"/>
        <v>#VALUE!</v>
      </c>
      <c r="DH22" s="4" t="e">
        <f t="shared" si="20"/>
        <v>#N/A</v>
      </c>
      <c r="DK22" s="112" t="e">
        <f t="shared" si="21"/>
        <v>#N/A</v>
      </c>
      <c r="DL22" s="99" t="str">
        <f t="shared" si="22"/>
        <v/>
      </c>
    </row>
    <row r="23" spans="1:116" ht="30" customHeight="1" x14ac:dyDescent="0.2">
      <c r="A23" s="35">
        <v>16</v>
      </c>
      <c r="B23" s="36"/>
      <c r="C23" s="36"/>
      <c r="D23" s="30"/>
      <c r="E23" s="30"/>
      <c r="F23" s="32"/>
      <c r="G23" s="24"/>
      <c r="H23" s="24"/>
      <c r="I23" s="33"/>
      <c r="J23" s="33"/>
      <c r="K23" s="52"/>
      <c r="L23" s="32"/>
      <c r="M23" s="32"/>
      <c r="N23" s="32"/>
      <c r="O23" s="30"/>
      <c r="P23" s="30"/>
      <c r="Q23" s="34"/>
      <c r="R23" s="27"/>
      <c r="S23" s="28"/>
      <c r="AA23" s="4" t="str">
        <f t="shared" si="10"/>
        <v>Fabric Type</v>
      </c>
      <c r="AC23" s="4" t="str">
        <f t="shared" si="11"/>
        <v>Fabric Type</v>
      </c>
      <c r="AM23" s="63" t="b">
        <f t="shared" si="0"/>
        <v>0</v>
      </c>
      <c r="AP23" s="50" t="str">
        <f t="shared" si="1"/>
        <v>Track Finial NA</v>
      </c>
      <c r="AU23" s="63" t="e">
        <f>IF(#REF!=$AT$9,$AW$7,$AV$7)</f>
        <v>#REF!</v>
      </c>
      <c r="AY23" s="50" t="e">
        <f>IF(#REF!=$AX$9,$BA$7,$AZ$7)</f>
        <v>#REF!</v>
      </c>
      <c r="BA23" s="62">
        <v>16</v>
      </c>
      <c r="BB23" s="50">
        <f t="shared" si="2"/>
        <v>2</v>
      </c>
      <c r="BR23" s="4" t="e">
        <f t="shared" si="3"/>
        <v>#N/A</v>
      </c>
      <c r="BX23" s="4" t="e">
        <f t="shared" si="4"/>
        <v>#N/A</v>
      </c>
      <c r="BZ23" s="4" t="e">
        <f t="shared" si="5"/>
        <v>#N/A</v>
      </c>
      <c r="CL23" s="93" t="e">
        <f t="shared" si="13"/>
        <v>#N/A</v>
      </c>
      <c r="CQ23" s="96" t="e">
        <f t="shared" si="14"/>
        <v>#N/A</v>
      </c>
      <c r="CR23" s="96" t="e">
        <f t="shared" si="15"/>
        <v>#N/A</v>
      </c>
      <c r="CS23" s="97" t="e">
        <f t="shared" si="16"/>
        <v>#N/A</v>
      </c>
      <c r="CT23" s="110" t="e">
        <f t="shared" si="7"/>
        <v>#N/A</v>
      </c>
      <c r="CU23" s="103" t="e">
        <f t="shared" si="8"/>
        <v>#N/A</v>
      </c>
      <c r="CX23" s="4" t="e">
        <f t="shared" si="17"/>
        <v>#N/A</v>
      </c>
      <c r="CY23" s="4" t="e">
        <f t="shared" si="9"/>
        <v>#N/A</v>
      </c>
      <c r="DF23" s="4" t="e">
        <f t="shared" si="18"/>
        <v>#N/A</v>
      </c>
      <c r="DG23" s="4" t="e">
        <f t="shared" si="19"/>
        <v>#VALUE!</v>
      </c>
      <c r="DH23" s="4" t="e">
        <f t="shared" si="20"/>
        <v>#N/A</v>
      </c>
      <c r="DK23" s="112" t="e">
        <f t="shared" si="21"/>
        <v>#N/A</v>
      </c>
      <c r="DL23" s="99" t="str">
        <f t="shared" si="22"/>
        <v/>
      </c>
    </row>
    <row r="24" spans="1:116" ht="30" customHeight="1" x14ac:dyDescent="0.2">
      <c r="A24" s="35">
        <v>17</v>
      </c>
      <c r="B24" s="36"/>
      <c r="C24" s="36"/>
      <c r="D24" s="37"/>
      <c r="E24" s="30"/>
      <c r="F24" s="32"/>
      <c r="G24" s="24"/>
      <c r="H24" s="24"/>
      <c r="I24" s="33"/>
      <c r="J24" s="33"/>
      <c r="K24" s="52"/>
      <c r="L24" s="32"/>
      <c r="M24" s="32"/>
      <c r="N24" s="32"/>
      <c r="O24" s="30"/>
      <c r="P24" s="30"/>
      <c r="Q24" s="34"/>
      <c r="R24" s="27"/>
      <c r="S24" s="28"/>
      <c r="AA24" s="4" t="str">
        <f t="shared" si="10"/>
        <v>Fabric Type</v>
      </c>
      <c r="AC24" s="4" t="str">
        <f t="shared" si="11"/>
        <v>Fabric Type</v>
      </c>
      <c r="AM24" s="63" t="b">
        <f t="shared" si="0"/>
        <v>0</v>
      </c>
      <c r="AP24" s="50" t="str">
        <f t="shared" si="1"/>
        <v>Track Finial NA</v>
      </c>
      <c r="AU24" s="63" t="e">
        <f>IF(#REF!=$AT$9,$AW$7,$AV$7)</f>
        <v>#REF!</v>
      </c>
      <c r="AY24" s="50" t="e">
        <f>IF(#REF!=$AX$9,$BA$7,$AZ$7)</f>
        <v>#REF!</v>
      </c>
      <c r="BA24" s="62">
        <v>17</v>
      </c>
      <c r="BB24" s="50">
        <f t="shared" si="2"/>
        <v>2</v>
      </c>
      <c r="BR24" s="4" t="e">
        <f t="shared" si="3"/>
        <v>#N/A</v>
      </c>
      <c r="BX24" s="4" t="e">
        <f t="shared" si="4"/>
        <v>#N/A</v>
      </c>
      <c r="BZ24" s="4" t="e">
        <f t="shared" si="5"/>
        <v>#N/A</v>
      </c>
      <c r="CL24" s="93" t="e">
        <f t="shared" si="13"/>
        <v>#N/A</v>
      </c>
      <c r="CQ24" s="96" t="e">
        <f t="shared" si="14"/>
        <v>#N/A</v>
      </c>
      <c r="CR24" s="96" t="e">
        <f t="shared" si="15"/>
        <v>#N/A</v>
      </c>
      <c r="CS24" s="97" t="e">
        <f t="shared" si="16"/>
        <v>#N/A</v>
      </c>
      <c r="CT24" s="110" t="e">
        <f t="shared" si="7"/>
        <v>#N/A</v>
      </c>
      <c r="CU24" s="103" t="e">
        <f t="shared" si="8"/>
        <v>#N/A</v>
      </c>
      <c r="CX24" s="4" t="e">
        <f t="shared" si="17"/>
        <v>#N/A</v>
      </c>
      <c r="CY24" s="4" t="e">
        <f t="shared" si="9"/>
        <v>#N/A</v>
      </c>
      <c r="DF24" s="4" t="e">
        <f t="shared" si="18"/>
        <v>#N/A</v>
      </c>
      <c r="DG24" s="4" t="e">
        <f t="shared" si="19"/>
        <v>#VALUE!</v>
      </c>
      <c r="DH24" s="4" t="e">
        <f t="shared" si="20"/>
        <v>#N/A</v>
      </c>
      <c r="DK24" s="112" t="e">
        <f t="shared" si="21"/>
        <v>#N/A</v>
      </c>
      <c r="DL24" s="99" t="str">
        <f t="shared" si="22"/>
        <v/>
      </c>
    </row>
    <row r="25" spans="1:116" ht="30" customHeight="1" x14ac:dyDescent="0.2">
      <c r="A25" s="35">
        <v>18</v>
      </c>
      <c r="B25" s="36"/>
      <c r="C25" s="36"/>
      <c r="D25" s="37"/>
      <c r="E25" s="30"/>
      <c r="F25" s="32"/>
      <c r="G25" s="24"/>
      <c r="H25" s="24"/>
      <c r="I25" s="33"/>
      <c r="J25" s="33"/>
      <c r="K25" s="52"/>
      <c r="L25" s="32"/>
      <c r="M25" s="32"/>
      <c r="N25" s="32"/>
      <c r="O25" s="30"/>
      <c r="P25" s="30"/>
      <c r="Q25" s="34"/>
      <c r="R25" s="27"/>
      <c r="S25" s="28"/>
      <c r="AA25" s="4" t="str">
        <f t="shared" si="10"/>
        <v>Fabric Type</v>
      </c>
      <c r="AC25" s="4" t="str">
        <f t="shared" si="11"/>
        <v>Fabric Type</v>
      </c>
      <c r="AM25" s="63" t="b">
        <f t="shared" si="0"/>
        <v>0</v>
      </c>
      <c r="AP25" s="50" t="str">
        <f t="shared" si="1"/>
        <v>Track Finial NA</v>
      </c>
      <c r="AU25" s="63" t="e">
        <f>IF(#REF!=$AT$9,$AW$7,$AV$7)</f>
        <v>#REF!</v>
      </c>
      <c r="AY25" s="50" t="e">
        <f>IF(#REF!=$AX$9,$BA$7,$AZ$7)</f>
        <v>#REF!</v>
      </c>
      <c r="BA25" s="62">
        <v>18</v>
      </c>
      <c r="BB25" s="50">
        <f t="shared" si="2"/>
        <v>2</v>
      </c>
      <c r="BR25" s="4" t="e">
        <f t="shared" si="3"/>
        <v>#N/A</v>
      </c>
      <c r="BX25" s="4" t="e">
        <f t="shared" si="4"/>
        <v>#N/A</v>
      </c>
      <c r="BZ25" s="4" t="e">
        <f t="shared" si="5"/>
        <v>#N/A</v>
      </c>
      <c r="CL25" s="93" t="e">
        <f t="shared" si="13"/>
        <v>#N/A</v>
      </c>
      <c r="CQ25" s="96" t="e">
        <f t="shared" si="14"/>
        <v>#N/A</v>
      </c>
      <c r="CR25" s="96" t="e">
        <f t="shared" si="15"/>
        <v>#N/A</v>
      </c>
      <c r="CS25" s="97" t="e">
        <f t="shared" si="16"/>
        <v>#N/A</v>
      </c>
      <c r="CT25" s="110" t="e">
        <f t="shared" si="7"/>
        <v>#N/A</v>
      </c>
      <c r="CU25" s="103" t="e">
        <f t="shared" si="8"/>
        <v>#N/A</v>
      </c>
      <c r="CX25" s="4" t="e">
        <f t="shared" si="17"/>
        <v>#N/A</v>
      </c>
      <c r="CY25" s="4" t="e">
        <f t="shared" si="9"/>
        <v>#N/A</v>
      </c>
      <c r="DF25" s="4" t="e">
        <f t="shared" si="18"/>
        <v>#N/A</v>
      </c>
      <c r="DG25" s="4" t="e">
        <f t="shared" si="19"/>
        <v>#VALUE!</v>
      </c>
      <c r="DH25" s="4" t="e">
        <f t="shared" si="20"/>
        <v>#N/A</v>
      </c>
      <c r="DK25" s="112" t="e">
        <f t="shared" si="21"/>
        <v>#N/A</v>
      </c>
      <c r="DL25" s="99" t="str">
        <f t="shared" si="22"/>
        <v/>
      </c>
    </row>
    <row r="26" spans="1:116" ht="30" customHeight="1" x14ac:dyDescent="0.2">
      <c r="A26" s="35">
        <v>19</v>
      </c>
      <c r="B26" s="36"/>
      <c r="C26" s="36"/>
      <c r="D26" s="37"/>
      <c r="E26" s="30"/>
      <c r="F26" s="32"/>
      <c r="G26" s="24"/>
      <c r="H26" s="24"/>
      <c r="I26" s="33"/>
      <c r="J26" s="33"/>
      <c r="K26" s="52"/>
      <c r="L26" s="32"/>
      <c r="M26" s="32"/>
      <c r="N26" s="32"/>
      <c r="O26" s="30"/>
      <c r="P26" s="30"/>
      <c r="Q26" s="34"/>
      <c r="R26" s="27"/>
      <c r="S26" s="28"/>
      <c r="AA26" s="4" t="str">
        <f t="shared" si="10"/>
        <v>Fabric Type</v>
      </c>
      <c r="AC26" s="4" t="str">
        <f t="shared" si="11"/>
        <v>Fabric Type</v>
      </c>
      <c r="AM26" s="63" t="b">
        <f t="shared" si="0"/>
        <v>0</v>
      </c>
      <c r="AP26" s="50" t="str">
        <f t="shared" si="1"/>
        <v>Track Finial NA</v>
      </c>
      <c r="AU26" s="63" t="e">
        <f>IF(#REF!=$AT$9,$AW$7,$AV$7)</f>
        <v>#REF!</v>
      </c>
      <c r="AY26" s="50" t="e">
        <f>IF(#REF!=$AX$9,$BA$7,$AZ$7)</f>
        <v>#REF!</v>
      </c>
      <c r="BA26" s="62">
        <v>19</v>
      </c>
      <c r="BB26" s="50">
        <f t="shared" si="2"/>
        <v>2</v>
      </c>
      <c r="BR26" s="4" t="e">
        <f t="shared" si="3"/>
        <v>#N/A</v>
      </c>
      <c r="BX26" s="4" t="e">
        <f t="shared" si="4"/>
        <v>#N/A</v>
      </c>
      <c r="BZ26" s="4" t="e">
        <f t="shared" si="5"/>
        <v>#N/A</v>
      </c>
      <c r="CL26" s="93" t="e">
        <f t="shared" si="13"/>
        <v>#N/A</v>
      </c>
      <c r="CQ26" s="96" t="e">
        <f t="shared" si="14"/>
        <v>#N/A</v>
      </c>
      <c r="CR26" s="96" t="e">
        <f t="shared" si="15"/>
        <v>#N/A</v>
      </c>
      <c r="CS26" s="97" t="e">
        <f t="shared" si="16"/>
        <v>#N/A</v>
      </c>
      <c r="CT26" s="110" t="e">
        <f t="shared" si="7"/>
        <v>#N/A</v>
      </c>
      <c r="CU26" s="103" t="e">
        <f t="shared" si="8"/>
        <v>#N/A</v>
      </c>
      <c r="CX26" s="4" t="e">
        <f t="shared" si="17"/>
        <v>#N/A</v>
      </c>
      <c r="CY26" s="4" t="e">
        <f t="shared" si="9"/>
        <v>#N/A</v>
      </c>
      <c r="DF26" s="4" t="e">
        <f t="shared" si="18"/>
        <v>#N/A</v>
      </c>
      <c r="DG26" s="4" t="e">
        <f t="shared" si="19"/>
        <v>#VALUE!</v>
      </c>
      <c r="DH26" s="4" t="e">
        <f t="shared" si="20"/>
        <v>#N/A</v>
      </c>
      <c r="DK26" s="112" t="e">
        <f t="shared" si="21"/>
        <v>#N/A</v>
      </c>
      <c r="DL26" s="99" t="str">
        <f t="shared" si="22"/>
        <v/>
      </c>
    </row>
    <row r="27" spans="1:116" ht="30" customHeight="1" x14ac:dyDescent="0.2">
      <c r="A27" s="35">
        <v>20</v>
      </c>
      <c r="B27" s="30"/>
      <c r="C27" s="30"/>
      <c r="D27" s="30"/>
      <c r="E27" s="30"/>
      <c r="F27" s="32"/>
      <c r="G27" s="24"/>
      <c r="H27" s="24"/>
      <c r="I27" s="33"/>
      <c r="J27" s="33"/>
      <c r="K27" s="52"/>
      <c r="L27" s="32"/>
      <c r="M27" s="32"/>
      <c r="N27" s="32"/>
      <c r="O27" s="30"/>
      <c r="P27" s="30"/>
      <c r="Q27" s="34"/>
      <c r="R27" s="27"/>
      <c r="S27" s="28"/>
      <c r="AA27" s="4" t="str">
        <f t="shared" si="10"/>
        <v>Fabric Type</v>
      </c>
      <c r="AC27" s="4" t="str">
        <f t="shared" si="11"/>
        <v>Fabric Type</v>
      </c>
      <c r="AM27" s="63" t="b">
        <f t="shared" si="0"/>
        <v>0</v>
      </c>
      <c r="AP27" s="50" t="str">
        <f t="shared" si="1"/>
        <v>Track Finial NA</v>
      </c>
      <c r="AU27" s="63" t="e">
        <f>IF(#REF!=$AT$9,$AW$7,$AV$7)</f>
        <v>#REF!</v>
      </c>
      <c r="AY27" s="50" t="e">
        <f>IF(#REF!=$AX$9,$BA$7,$AZ$7)</f>
        <v>#REF!</v>
      </c>
      <c r="BA27" s="62">
        <v>20</v>
      </c>
      <c r="BB27" s="50">
        <f t="shared" si="2"/>
        <v>2</v>
      </c>
      <c r="BR27" s="4" t="e">
        <f t="shared" si="3"/>
        <v>#N/A</v>
      </c>
      <c r="BX27" s="4" t="e">
        <f t="shared" si="4"/>
        <v>#N/A</v>
      </c>
      <c r="BZ27" s="4" t="e">
        <f t="shared" si="5"/>
        <v>#N/A</v>
      </c>
      <c r="CL27" s="93" t="e">
        <f t="shared" si="13"/>
        <v>#N/A</v>
      </c>
      <c r="CQ27" s="96" t="e">
        <f t="shared" si="14"/>
        <v>#N/A</v>
      </c>
      <c r="CR27" s="96" t="e">
        <f t="shared" si="15"/>
        <v>#N/A</v>
      </c>
      <c r="CS27" s="97" t="e">
        <f t="shared" si="16"/>
        <v>#N/A</v>
      </c>
      <c r="CT27" s="110" t="e">
        <f t="shared" si="7"/>
        <v>#N/A</v>
      </c>
      <c r="CU27" s="103" t="e">
        <f t="shared" si="8"/>
        <v>#N/A</v>
      </c>
      <c r="CX27" s="4" t="e">
        <f t="shared" si="17"/>
        <v>#N/A</v>
      </c>
      <c r="CY27" s="4" t="e">
        <f t="shared" si="9"/>
        <v>#N/A</v>
      </c>
      <c r="DF27" s="4" t="e">
        <f t="shared" si="18"/>
        <v>#N/A</v>
      </c>
      <c r="DG27" s="4" t="e">
        <f t="shared" si="19"/>
        <v>#VALUE!</v>
      </c>
      <c r="DH27" s="4" t="e">
        <f t="shared" si="20"/>
        <v>#N/A</v>
      </c>
      <c r="DK27" s="112" t="e">
        <f t="shared" si="21"/>
        <v>#N/A</v>
      </c>
      <c r="DL27" s="99" t="str">
        <f t="shared" si="22"/>
        <v/>
      </c>
    </row>
    <row r="28" spans="1:116" ht="30" customHeight="1" x14ac:dyDescent="0.2">
      <c r="A28" s="35">
        <v>21</v>
      </c>
      <c r="B28" s="30"/>
      <c r="C28" s="30"/>
      <c r="D28" s="37"/>
      <c r="E28" s="30"/>
      <c r="F28" s="32"/>
      <c r="G28" s="24"/>
      <c r="H28" s="24"/>
      <c r="I28" s="33"/>
      <c r="J28" s="33"/>
      <c r="K28" s="52"/>
      <c r="L28" s="32"/>
      <c r="M28" s="32"/>
      <c r="N28" s="32"/>
      <c r="O28" s="30"/>
      <c r="P28" s="30"/>
      <c r="Q28" s="34"/>
      <c r="R28" s="27"/>
      <c r="S28" s="28"/>
      <c r="AA28" s="4" t="str">
        <f t="shared" si="10"/>
        <v>Fabric Type</v>
      </c>
      <c r="AC28" s="4" t="str">
        <f t="shared" si="11"/>
        <v>Fabric Type</v>
      </c>
      <c r="AM28" s="63" t="b">
        <f t="shared" si="0"/>
        <v>0</v>
      </c>
      <c r="AP28" s="50" t="str">
        <f t="shared" si="1"/>
        <v>Track Finial NA</v>
      </c>
      <c r="AU28" s="63" t="e">
        <f>IF(#REF!=$AT$9,$AW$7,$AV$7)</f>
        <v>#REF!</v>
      </c>
      <c r="AY28" s="50" t="e">
        <f>IF(#REF!=$AX$9,$BA$7,$AZ$7)</f>
        <v>#REF!</v>
      </c>
      <c r="BB28" s="50">
        <f t="shared" si="2"/>
        <v>2</v>
      </c>
      <c r="BR28" s="4" t="e">
        <f t="shared" si="3"/>
        <v>#N/A</v>
      </c>
      <c r="BX28" s="4" t="e">
        <f t="shared" si="4"/>
        <v>#N/A</v>
      </c>
      <c r="BZ28" s="4" t="e">
        <f t="shared" si="5"/>
        <v>#N/A</v>
      </c>
      <c r="CL28" s="93" t="e">
        <f t="shared" si="13"/>
        <v>#N/A</v>
      </c>
      <c r="CQ28" s="96" t="e">
        <f t="shared" si="14"/>
        <v>#N/A</v>
      </c>
      <c r="CR28" s="96" t="e">
        <f t="shared" si="15"/>
        <v>#N/A</v>
      </c>
      <c r="CS28" s="97" t="e">
        <f t="shared" si="16"/>
        <v>#N/A</v>
      </c>
      <c r="CT28" s="110" t="e">
        <f t="shared" si="7"/>
        <v>#N/A</v>
      </c>
      <c r="CU28" s="103" t="e">
        <f t="shared" si="8"/>
        <v>#N/A</v>
      </c>
      <c r="CX28" s="4" t="e">
        <f t="shared" si="17"/>
        <v>#N/A</v>
      </c>
      <c r="CY28" s="4" t="e">
        <f t="shared" si="9"/>
        <v>#N/A</v>
      </c>
      <c r="DF28" s="4" t="e">
        <f t="shared" si="18"/>
        <v>#N/A</v>
      </c>
      <c r="DG28" s="4" t="e">
        <f t="shared" si="19"/>
        <v>#VALUE!</v>
      </c>
      <c r="DH28" s="4" t="e">
        <f t="shared" si="20"/>
        <v>#N/A</v>
      </c>
      <c r="DK28" s="112" t="e">
        <f t="shared" si="21"/>
        <v>#N/A</v>
      </c>
      <c r="DL28" s="99" t="str">
        <f t="shared" si="22"/>
        <v/>
      </c>
    </row>
    <row r="29" spans="1:116" ht="30" customHeight="1" x14ac:dyDescent="0.2">
      <c r="A29" s="35">
        <v>22</v>
      </c>
      <c r="B29" s="30"/>
      <c r="C29" s="30"/>
      <c r="D29" s="37"/>
      <c r="E29" s="30"/>
      <c r="F29" s="32"/>
      <c r="G29" s="24"/>
      <c r="H29" s="24"/>
      <c r="I29" s="33"/>
      <c r="J29" s="33"/>
      <c r="K29" s="52"/>
      <c r="L29" s="32"/>
      <c r="M29" s="32"/>
      <c r="N29" s="32"/>
      <c r="O29" s="30"/>
      <c r="P29" s="30"/>
      <c r="Q29" s="34"/>
      <c r="R29" s="27"/>
      <c r="S29" s="28"/>
      <c r="AA29" s="4" t="str">
        <f t="shared" si="10"/>
        <v>Fabric Type</v>
      </c>
      <c r="AC29" s="4" t="str">
        <f t="shared" si="11"/>
        <v>Fabric Type</v>
      </c>
      <c r="AM29" s="63" t="b">
        <f t="shared" si="0"/>
        <v>0</v>
      </c>
      <c r="AP29" s="50" t="str">
        <f t="shared" si="1"/>
        <v>Track Finial NA</v>
      </c>
      <c r="AU29" s="63" t="e">
        <f>IF(#REF!=$AT$9,$AW$7,$AV$7)</f>
        <v>#REF!</v>
      </c>
      <c r="AY29" s="50" t="e">
        <f>IF(#REF!=$AX$9,$BA$7,$AZ$7)</f>
        <v>#REF!</v>
      </c>
      <c r="BB29" s="50">
        <f t="shared" si="2"/>
        <v>2</v>
      </c>
      <c r="BR29" s="4" t="e">
        <f t="shared" si="3"/>
        <v>#N/A</v>
      </c>
      <c r="BX29" s="4" t="e">
        <f t="shared" si="4"/>
        <v>#N/A</v>
      </c>
      <c r="BZ29" s="4" t="e">
        <f t="shared" si="5"/>
        <v>#N/A</v>
      </c>
      <c r="CL29" s="93" t="e">
        <f t="shared" si="13"/>
        <v>#N/A</v>
      </c>
      <c r="CQ29" s="96" t="e">
        <f t="shared" si="14"/>
        <v>#N/A</v>
      </c>
      <c r="CR29" s="96" t="e">
        <f t="shared" si="15"/>
        <v>#N/A</v>
      </c>
      <c r="CS29" s="97" t="e">
        <f t="shared" si="16"/>
        <v>#N/A</v>
      </c>
      <c r="CT29" s="110" t="e">
        <f t="shared" si="7"/>
        <v>#N/A</v>
      </c>
      <c r="CU29" s="103" t="e">
        <f t="shared" si="8"/>
        <v>#N/A</v>
      </c>
      <c r="CX29" s="4" t="e">
        <f t="shared" si="17"/>
        <v>#N/A</v>
      </c>
      <c r="CY29" s="4" t="e">
        <f t="shared" si="9"/>
        <v>#N/A</v>
      </c>
      <c r="DF29" s="4" t="e">
        <f t="shared" si="18"/>
        <v>#N/A</v>
      </c>
      <c r="DG29" s="4" t="e">
        <f t="shared" si="19"/>
        <v>#VALUE!</v>
      </c>
      <c r="DH29" s="4" t="e">
        <f t="shared" si="20"/>
        <v>#N/A</v>
      </c>
      <c r="DK29" s="112" t="e">
        <f t="shared" si="21"/>
        <v>#N/A</v>
      </c>
      <c r="DL29" s="99" t="str">
        <f t="shared" si="22"/>
        <v/>
      </c>
    </row>
    <row r="30" spans="1:116" ht="30" customHeight="1" x14ac:dyDescent="0.2">
      <c r="A30" s="35">
        <v>23</v>
      </c>
      <c r="B30" s="30"/>
      <c r="C30" s="30"/>
      <c r="D30" s="30"/>
      <c r="E30" s="30"/>
      <c r="F30" s="32"/>
      <c r="G30" s="24"/>
      <c r="H30" s="24"/>
      <c r="I30" s="33"/>
      <c r="J30" s="33"/>
      <c r="K30" s="52"/>
      <c r="L30" s="32"/>
      <c r="M30" s="32"/>
      <c r="N30" s="32"/>
      <c r="O30" s="30"/>
      <c r="P30" s="30"/>
      <c r="Q30" s="34"/>
      <c r="R30" s="27"/>
      <c r="S30" s="28"/>
      <c r="AA30" s="4" t="str">
        <f t="shared" si="10"/>
        <v>Fabric Type</v>
      </c>
      <c r="AC30" s="4" t="str">
        <f t="shared" si="11"/>
        <v>Fabric Type</v>
      </c>
      <c r="AM30" s="63" t="b">
        <f t="shared" si="0"/>
        <v>0</v>
      </c>
      <c r="AP30" s="50" t="str">
        <f t="shared" si="1"/>
        <v>Track Finial NA</v>
      </c>
      <c r="AU30" s="63" t="e">
        <f>IF(#REF!=$AT$9,$AW$7,$AV$7)</f>
        <v>#REF!</v>
      </c>
      <c r="AY30" s="50" t="e">
        <f>IF(#REF!=$AX$9,$BA$7,$AZ$7)</f>
        <v>#REF!</v>
      </c>
      <c r="BB30" s="50">
        <f t="shared" si="2"/>
        <v>2</v>
      </c>
      <c r="BR30" s="4" t="e">
        <f t="shared" si="3"/>
        <v>#N/A</v>
      </c>
      <c r="BX30" s="4" t="e">
        <f t="shared" si="4"/>
        <v>#N/A</v>
      </c>
      <c r="BZ30" s="4" t="e">
        <f t="shared" si="5"/>
        <v>#N/A</v>
      </c>
      <c r="CL30" s="93" t="e">
        <f t="shared" si="13"/>
        <v>#N/A</v>
      </c>
      <c r="CQ30" s="96" t="e">
        <f t="shared" si="14"/>
        <v>#N/A</v>
      </c>
      <c r="CR30" s="96" t="e">
        <f t="shared" si="15"/>
        <v>#N/A</v>
      </c>
      <c r="CS30" s="97" t="e">
        <f t="shared" si="16"/>
        <v>#N/A</v>
      </c>
      <c r="CT30" s="110" t="e">
        <f t="shared" si="7"/>
        <v>#N/A</v>
      </c>
      <c r="CU30" s="103" t="e">
        <f t="shared" si="8"/>
        <v>#N/A</v>
      </c>
      <c r="CX30" s="4" t="e">
        <f t="shared" si="17"/>
        <v>#N/A</v>
      </c>
      <c r="CY30" s="4" t="e">
        <f t="shared" si="9"/>
        <v>#N/A</v>
      </c>
      <c r="DF30" s="4" t="e">
        <f t="shared" si="18"/>
        <v>#N/A</v>
      </c>
      <c r="DG30" s="4" t="e">
        <f t="shared" si="19"/>
        <v>#VALUE!</v>
      </c>
      <c r="DH30" s="4" t="e">
        <f t="shared" si="20"/>
        <v>#N/A</v>
      </c>
      <c r="DK30" s="112" t="e">
        <f t="shared" si="21"/>
        <v>#N/A</v>
      </c>
      <c r="DL30" s="99" t="str">
        <f t="shared" si="22"/>
        <v/>
      </c>
    </row>
    <row r="31" spans="1:116" ht="30" customHeight="1" x14ac:dyDescent="0.2">
      <c r="A31" s="35">
        <v>24</v>
      </c>
      <c r="B31" s="30"/>
      <c r="C31" s="30"/>
      <c r="D31" s="37"/>
      <c r="E31" s="30"/>
      <c r="F31" s="32"/>
      <c r="G31" s="24"/>
      <c r="H31" s="24"/>
      <c r="I31" s="33"/>
      <c r="J31" s="24"/>
      <c r="K31" s="54"/>
      <c r="L31" s="38"/>
      <c r="M31" s="32"/>
      <c r="N31" s="32"/>
      <c r="O31" s="30"/>
      <c r="P31" s="30"/>
      <c r="Q31" s="34"/>
      <c r="R31" s="27"/>
      <c r="S31" s="28"/>
      <c r="AA31" s="4" t="str">
        <f t="shared" si="10"/>
        <v>Fabric Type</v>
      </c>
      <c r="AC31" s="4" t="str">
        <f t="shared" si="11"/>
        <v>Fabric Type</v>
      </c>
      <c r="AM31" s="63" t="b">
        <f t="shared" si="0"/>
        <v>0</v>
      </c>
      <c r="AP31" s="50" t="str">
        <f t="shared" si="1"/>
        <v>Track Finial NA</v>
      </c>
      <c r="AU31" s="63" t="e">
        <f>IF(#REF!=$AT$9,$AW$7,$AV$7)</f>
        <v>#REF!</v>
      </c>
      <c r="AY31" s="50" t="e">
        <f>IF(#REF!=$AX$9,$BA$7,$AZ$7)</f>
        <v>#REF!</v>
      </c>
      <c r="BB31" s="50">
        <f t="shared" si="2"/>
        <v>2</v>
      </c>
      <c r="BR31" s="4" t="e">
        <f t="shared" si="3"/>
        <v>#N/A</v>
      </c>
      <c r="BX31" s="4" t="e">
        <f t="shared" si="4"/>
        <v>#N/A</v>
      </c>
      <c r="BZ31" s="4" t="e">
        <f t="shared" si="5"/>
        <v>#N/A</v>
      </c>
      <c r="CL31" s="93" t="e">
        <f t="shared" si="13"/>
        <v>#N/A</v>
      </c>
      <c r="CQ31" s="96" t="e">
        <f t="shared" si="14"/>
        <v>#N/A</v>
      </c>
      <c r="CR31" s="96" t="e">
        <f t="shared" si="15"/>
        <v>#N/A</v>
      </c>
      <c r="CS31" s="97" t="e">
        <f t="shared" si="16"/>
        <v>#N/A</v>
      </c>
      <c r="CT31" s="110" t="e">
        <f t="shared" si="7"/>
        <v>#N/A</v>
      </c>
      <c r="CU31" s="103" t="e">
        <f t="shared" si="8"/>
        <v>#N/A</v>
      </c>
      <c r="CX31" s="4" t="e">
        <f t="shared" si="17"/>
        <v>#N/A</v>
      </c>
      <c r="CY31" s="4" t="e">
        <f t="shared" si="9"/>
        <v>#N/A</v>
      </c>
      <c r="DF31" s="4" t="e">
        <f t="shared" si="18"/>
        <v>#N/A</v>
      </c>
      <c r="DG31" s="4" t="e">
        <f t="shared" si="19"/>
        <v>#VALUE!</v>
      </c>
      <c r="DH31" s="4" t="e">
        <f t="shared" si="20"/>
        <v>#N/A</v>
      </c>
      <c r="DK31" s="112" t="e">
        <f t="shared" si="21"/>
        <v>#N/A</v>
      </c>
      <c r="DL31" s="99" t="str">
        <f t="shared" si="22"/>
        <v/>
      </c>
    </row>
    <row r="32" spans="1:116" ht="30" customHeight="1" x14ac:dyDescent="0.2">
      <c r="A32" s="35">
        <v>25</v>
      </c>
      <c r="B32" s="30"/>
      <c r="C32" s="30"/>
      <c r="D32" s="37"/>
      <c r="E32" s="30"/>
      <c r="F32" s="32"/>
      <c r="G32" s="24"/>
      <c r="H32" s="24"/>
      <c r="I32" s="33"/>
      <c r="J32" s="33"/>
      <c r="K32" s="52"/>
      <c r="L32" s="32"/>
      <c r="M32" s="32"/>
      <c r="N32" s="32"/>
      <c r="O32" s="30"/>
      <c r="P32" s="30"/>
      <c r="Q32" s="34"/>
      <c r="R32" s="27"/>
      <c r="S32" s="28"/>
      <c r="AA32" s="4" t="str">
        <f t="shared" si="10"/>
        <v>Fabric Type</v>
      </c>
      <c r="AC32" s="4" t="str">
        <f t="shared" si="11"/>
        <v>Fabric Type</v>
      </c>
      <c r="AM32" s="63" t="b">
        <f t="shared" si="0"/>
        <v>0</v>
      </c>
      <c r="AP32" s="50" t="str">
        <f t="shared" si="1"/>
        <v>Track Finial NA</v>
      </c>
      <c r="AU32" s="63" t="e">
        <f>IF(#REF!=$AT$9,$AW$7,$AV$7)</f>
        <v>#REF!</v>
      </c>
      <c r="AY32" s="50" t="e">
        <f>IF(#REF!=$AX$9,$BA$7,$AZ$7)</f>
        <v>#REF!</v>
      </c>
      <c r="BB32" s="50">
        <f t="shared" si="2"/>
        <v>2</v>
      </c>
      <c r="BR32" s="4" t="e">
        <f t="shared" si="3"/>
        <v>#N/A</v>
      </c>
      <c r="BX32" s="4" t="e">
        <f t="shared" si="4"/>
        <v>#N/A</v>
      </c>
      <c r="BZ32" s="4" t="e">
        <f t="shared" si="5"/>
        <v>#N/A</v>
      </c>
      <c r="CL32" s="93" t="e">
        <f t="shared" si="13"/>
        <v>#N/A</v>
      </c>
      <c r="CQ32" s="96" t="e">
        <f t="shared" si="14"/>
        <v>#N/A</v>
      </c>
      <c r="CR32" s="96" t="e">
        <f t="shared" si="15"/>
        <v>#N/A</v>
      </c>
      <c r="CS32" s="97" t="e">
        <f t="shared" si="16"/>
        <v>#N/A</v>
      </c>
      <c r="CT32" s="110" t="e">
        <f t="shared" si="7"/>
        <v>#N/A</v>
      </c>
      <c r="CU32" s="103" t="e">
        <f t="shared" si="8"/>
        <v>#N/A</v>
      </c>
      <c r="CX32" s="4" t="e">
        <f t="shared" si="17"/>
        <v>#N/A</v>
      </c>
      <c r="CY32" s="4" t="e">
        <f t="shared" si="9"/>
        <v>#N/A</v>
      </c>
      <c r="DF32" s="4" t="e">
        <f t="shared" si="18"/>
        <v>#N/A</v>
      </c>
      <c r="DG32" s="4" t="e">
        <f t="shared" si="19"/>
        <v>#VALUE!</v>
      </c>
      <c r="DH32" s="4" t="e">
        <f t="shared" si="20"/>
        <v>#N/A</v>
      </c>
      <c r="DK32" s="112" t="e">
        <f t="shared" si="21"/>
        <v>#N/A</v>
      </c>
      <c r="DL32" s="99" t="str">
        <f t="shared" si="22"/>
        <v/>
      </c>
    </row>
    <row r="33" spans="1:116" ht="30" customHeight="1" x14ac:dyDescent="0.2">
      <c r="A33" s="35">
        <v>26</v>
      </c>
      <c r="B33" s="30"/>
      <c r="C33" s="30"/>
      <c r="D33" s="37"/>
      <c r="E33" s="30"/>
      <c r="F33" s="32"/>
      <c r="G33" s="24"/>
      <c r="H33" s="24"/>
      <c r="I33" s="33"/>
      <c r="J33" s="33"/>
      <c r="K33" s="52"/>
      <c r="L33" s="32"/>
      <c r="M33" s="32"/>
      <c r="N33" s="32"/>
      <c r="O33" s="30"/>
      <c r="P33" s="30"/>
      <c r="Q33" s="34"/>
      <c r="R33" s="27"/>
      <c r="S33" s="28"/>
      <c r="AA33" s="4" t="str">
        <f t="shared" si="10"/>
        <v>Fabric Type</v>
      </c>
      <c r="AC33" s="4" t="str">
        <f t="shared" si="11"/>
        <v>Fabric Type</v>
      </c>
      <c r="AM33" s="63" t="b">
        <f t="shared" si="0"/>
        <v>0</v>
      </c>
      <c r="AP33" s="50" t="str">
        <f t="shared" si="1"/>
        <v>Track Finial NA</v>
      </c>
      <c r="AU33" s="63" t="e">
        <f>IF(#REF!=$AT$9,$AW$7,$AV$7)</f>
        <v>#REF!</v>
      </c>
      <c r="AY33" s="50" t="e">
        <f>IF(#REF!=$AX$9,$BA$7,$AZ$7)</f>
        <v>#REF!</v>
      </c>
      <c r="BB33" s="50">
        <f t="shared" si="2"/>
        <v>2</v>
      </c>
      <c r="BR33" s="4" t="e">
        <f t="shared" si="3"/>
        <v>#N/A</v>
      </c>
      <c r="BX33" s="4" t="e">
        <f t="shared" si="4"/>
        <v>#N/A</v>
      </c>
      <c r="BZ33" s="4" t="e">
        <f t="shared" si="5"/>
        <v>#N/A</v>
      </c>
      <c r="CL33" s="93" t="e">
        <f t="shared" si="13"/>
        <v>#N/A</v>
      </c>
      <c r="CQ33" s="96" t="e">
        <f t="shared" si="14"/>
        <v>#N/A</v>
      </c>
      <c r="CR33" s="96" t="e">
        <f t="shared" si="15"/>
        <v>#N/A</v>
      </c>
      <c r="CS33" s="97" t="e">
        <f t="shared" si="16"/>
        <v>#N/A</v>
      </c>
      <c r="CT33" s="110" t="e">
        <f t="shared" si="7"/>
        <v>#N/A</v>
      </c>
      <c r="CU33" s="103" t="e">
        <f t="shared" si="8"/>
        <v>#N/A</v>
      </c>
      <c r="CX33" s="4" t="e">
        <f t="shared" si="17"/>
        <v>#N/A</v>
      </c>
      <c r="CY33" s="4" t="e">
        <f t="shared" si="9"/>
        <v>#N/A</v>
      </c>
      <c r="DF33" s="4" t="e">
        <f t="shared" si="18"/>
        <v>#N/A</v>
      </c>
      <c r="DG33" s="4" t="e">
        <f t="shared" si="19"/>
        <v>#VALUE!</v>
      </c>
      <c r="DH33" s="4" t="e">
        <f t="shared" si="20"/>
        <v>#N/A</v>
      </c>
      <c r="DK33" s="112" t="e">
        <f t="shared" si="21"/>
        <v>#N/A</v>
      </c>
      <c r="DL33" s="99" t="str">
        <f t="shared" si="22"/>
        <v/>
      </c>
    </row>
    <row r="34" spans="1:116" ht="30" customHeight="1" x14ac:dyDescent="0.2">
      <c r="A34" s="35">
        <v>27</v>
      </c>
      <c r="B34" s="30"/>
      <c r="C34" s="30"/>
      <c r="D34" s="37"/>
      <c r="E34" s="30"/>
      <c r="F34" s="32"/>
      <c r="G34" s="24"/>
      <c r="H34" s="24"/>
      <c r="I34" s="33"/>
      <c r="J34" s="33"/>
      <c r="K34" s="52"/>
      <c r="L34" s="32"/>
      <c r="M34" s="32"/>
      <c r="N34" s="32"/>
      <c r="O34" s="30"/>
      <c r="P34" s="30"/>
      <c r="Q34" s="34"/>
      <c r="R34" s="27"/>
      <c r="S34" s="28"/>
      <c r="AA34" s="4" t="str">
        <f t="shared" si="10"/>
        <v>Fabric Type</v>
      </c>
      <c r="AC34" s="4" t="str">
        <f t="shared" si="11"/>
        <v>Fabric Type</v>
      </c>
      <c r="AM34" s="63" t="b">
        <f t="shared" si="0"/>
        <v>0</v>
      </c>
      <c r="AP34" s="50" t="str">
        <f t="shared" si="1"/>
        <v>Track Finial NA</v>
      </c>
      <c r="AU34" s="63" t="e">
        <f>IF(#REF!=$AT$9,$AW$7,$AV$7)</f>
        <v>#REF!</v>
      </c>
      <c r="AY34" s="50" t="e">
        <f>IF(#REF!=$AX$9,$BA$7,$AZ$7)</f>
        <v>#REF!</v>
      </c>
      <c r="BB34" s="50">
        <f t="shared" si="2"/>
        <v>2</v>
      </c>
      <c r="BR34" s="4" t="e">
        <f t="shared" si="3"/>
        <v>#N/A</v>
      </c>
      <c r="BX34" s="4" t="e">
        <f t="shared" si="4"/>
        <v>#N/A</v>
      </c>
      <c r="BZ34" s="4" t="e">
        <f t="shared" si="5"/>
        <v>#N/A</v>
      </c>
      <c r="CL34" s="93" t="e">
        <f t="shared" si="13"/>
        <v>#N/A</v>
      </c>
      <c r="CQ34" s="96" t="e">
        <f t="shared" si="14"/>
        <v>#N/A</v>
      </c>
      <c r="CR34" s="96" t="e">
        <f t="shared" si="15"/>
        <v>#N/A</v>
      </c>
      <c r="CS34" s="97" t="e">
        <f t="shared" si="16"/>
        <v>#N/A</v>
      </c>
      <c r="CT34" s="110" t="e">
        <f t="shared" si="7"/>
        <v>#N/A</v>
      </c>
      <c r="CU34" s="103" t="e">
        <f t="shared" si="8"/>
        <v>#N/A</v>
      </c>
      <c r="CX34" s="4" t="e">
        <f t="shared" si="17"/>
        <v>#N/A</v>
      </c>
      <c r="CY34" s="4" t="e">
        <f t="shared" si="9"/>
        <v>#N/A</v>
      </c>
      <c r="DF34" s="4" t="e">
        <f t="shared" si="18"/>
        <v>#N/A</v>
      </c>
      <c r="DG34" s="4" t="e">
        <f t="shared" si="19"/>
        <v>#VALUE!</v>
      </c>
      <c r="DH34" s="4" t="e">
        <f t="shared" si="20"/>
        <v>#N/A</v>
      </c>
      <c r="DK34" s="112" t="e">
        <f t="shared" si="21"/>
        <v>#N/A</v>
      </c>
      <c r="DL34" s="99" t="str">
        <f t="shared" si="22"/>
        <v/>
      </c>
    </row>
    <row r="35" spans="1:116" ht="30" customHeight="1" x14ac:dyDescent="0.2">
      <c r="A35" s="35">
        <v>28</v>
      </c>
      <c r="B35" s="30"/>
      <c r="C35" s="30"/>
      <c r="D35" s="37"/>
      <c r="E35" s="30"/>
      <c r="F35" s="32"/>
      <c r="G35" s="24"/>
      <c r="H35" s="24"/>
      <c r="I35" s="33"/>
      <c r="J35" s="33"/>
      <c r="K35" s="52"/>
      <c r="L35" s="32"/>
      <c r="M35" s="32"/>
      <c r="N35" s="32"/>
      <c r="O35" s="30"/>
      <c r="P35" s="30"/>
      <c r="Q35" s="34"/>
      <c r="R35" s="27"/>
      <c r="S35" s="28"/>
      <c r="AA35" s="4" t="str">
        <f t="shared" si="10"/>
        <v>Fabric Type</v>
      </c>
      <c r="AC35" s="4" t="str">
        <f t="shared" si="11"/>
        <v>Fabric Type</v>
      </c>
      <c r="AM35" s="63" t="b">
        <f t="shared" si="0"/>
        <v>0</v>
      </c>
      <c r="AP35" s="50" t="str">
        <f t="shared" si="1"/>
        <v>Track Finial NA</v>
      </c>
      <c r="AU35" s="63" t="e">
        <f>IF(#REF!=$AT$9,$AW$7,$AV$7)</f>
        <v>#REF!</v>
      </c>
      <c r="AY35" s="50" t="e">
        <f>IF(#REF!=$AX$9,$BA$7,$AZ$7)</f>
        <v>#REF!</v>
      </c>
      <c r="BB35" s="50">
        <f t="shared" si="2"/>
        <v>2</v>
      </c>
      <c r="BR35" s="4" t="e">
        <f t="shared" si="3"/>
        <v>#N/A</v>
      </c>
      <c r="BX35" s="4" t="e">
        <f t="shared" si="4"/>
        <v>#N/A</v>
      </c>
      <c r="BZ35" s="4" t="e">
        <f t="shared" si="5"/>
        <v>#N/A</v>
      </c>
      <c r="CL35" s="93" t="e">
        <f t="shared" si="13"/>
        <v>#N/A</v>
      </c>
      <c r="CQ35" s="96" t="e">
        <f t="shared" si="14"/>
        <v>#N/A</v>
      </c>
      <c r="CR35" s="96" t="e">
        <f t="shared" si="15"/>
        <v>#N/A</v>
      </c>
      <c r="CS35" s="97" t="e">
        <f t="shared" si="16"/>
        <v>#N/A</v>
      </c>
      <c r="CT35" s="110" t="e">
        <f t="shared" si="7"/>
        <v>#N/A</v>
      </c>
      <c r="CU35" s="103" t="e">
        <f t="shared" si="8"/>
        <v>#N/A</v>
      </c>
      <c r="CX35" s="4" t="e">
        <f t="shared" si="17"/>
        <v>#N/A</v>
      </c>
      <c r="CY35" s="4" t="e">
        <f t="shared" si="9"/>
        <v>#N/A</v>
      </c>
      <c r="DF35" s="4" t="e">
        <f t="shared" si="18"/>
        <v>#N/A</v>
      </c>
      <c r="DG35" s="4" t="e">
        <f t="shared" si="19"/>
        <v>#VALUE!</v>
      </c>
      <c r="DH35" s="4" t="e">
        <f t="shared" si="20"/>
        <v>#N/A</v>
      </c>
      <c r="DK35" s="112" t="e">
        <f t="shared" si="21"/>
        <v>#N/A</v>
      </c>
      <c r="DL35" s="99" t="str">
        <f t="shared" si="22"/>
        <v/>
      </c>
    </row>
    <row r="36" spans="1:116" ht="30" customHeight="1" x14ac:dyDescent="0.2">
      <c r="A36" s="35">
        <v>29</v>
      </c>
      <c r="B36" s="30"/>
      <c r="C36" s="30"/>
      <c r="D36" s="37"/>
      <c r="E36" s="30"/>
      <c r="F36" s="32"/>
      <c r="G36" s="24"/>
      <c r="H36" s="24"/>
      <c r="I36" s="33"/>
      <c r="J36" s="33"/>
      <c r="K36" s="52"/>
      <c r="L36" s="32"/>
      <c r="M36" s="32"/>
      <c r="N36" s="32"/>
      <c r="O36" s="30"/>
      <c r="P36" s="30"/>
      <c r="Q36" s="34"/>
      <c r="R36" s="27"/>
      <c r="S36" s="28"/>
      <c r="AA36" s="4" t="str">
        <f t="shared" si="10"/>
        <v>Fabric Type</v>
      </c>
      <c r="AC36" s="4" t="str">
        <f t="shared" si="11"/>
        <v>Fabric Type</v>
      </c>
      <c r="AM36" s="63" t="b">
        <f t="shared" si="0"/>
        <v>0</v>
      </c>
      <c r="AP36" s="50" t="str">
        <f t="shared" si="1"/>
        <v>Track Finial NA</v>
      </c>
      <c r="AU36" s="63" t="e">
        <f>IF(#REF!=$AT$9,$AW$7,$AV$7)</f>
        <v>#REF!</v>
      </c>
      <c r="AY36" s="50" t="e">
        <f>IF(#REF!=$AX$9,$BA$7,$AZ$7)</f>
        <v>#REF!</v>
      </c>
      <c r="BB36" s="50">
        <f t="shared" si="2"/>
        <v>2</v>
      </c>
      <c r="BR36" s="4" t="e">
        <f t="shared" si="3"/>
        <v>#N/A</v>
      </c>
      <c r="BX36" s="4" t="e">
        <f t="shared" si="4"/>
        <v>#N/A</v>
      </c>
      <c r="BZ36" s="4" t="e">
        <f t="shared" si="5"/>
        <v>#N/A</v>
      </c>
      <c r="CL36" s="93" t="e">
        <f t="shared" si="13"/>
        <v>#N/A</v>
      </c>
      <c r="CQ36" s="96" t="e">
        <f t="shared" si="14"/>
        <v>#N/A</v>
      </c>
      <c r="CR36" s="96" t="e">
        <f t="shared" si="15"/>
        <v>#N/A</v>
      </c>
      <c r="CS36" s="97" t="e">
        <f t="shared" si="16"/>
        <v>#N/A</v>
      </c>
      <c r="CT36" s="110" t="e">
        <f t="shared" si="7"/>
        <v>#N/A</v>
      </c>
      <c r="CU36" s="103" t="e">
        <f t="shared" si="8"/>
        <v>#N/A</v>
      </c>
      <c r="CX36" s="4" t="e">
        <f t="shared" si="17"/>
        <v>#N/A</v>
      </c>
      <c r="CY36" s="4" t="e">
        <f t="shared" si="9"/>
        <v>#N/A</v>
      </c>
      <c r="DF36" s="4" t="e">
        <f t="shared" si="18"/>
        <v>#N/A</v>
      </c>
      <c r="DG36" s="4" t="e">
        <f t="shared" si="19"/>
        <v>#VALUE!</v>
      </c>
      <c r="DH36" s="4" t="e">
        <f t="shared" si="20"/>
        <v>#N/A</v>
      </c>
      <c r="DK36" s="112" t="e">
        <f t="shared" si="21"/>
        <v>#N/A</v>
      </c>
      <c r="DL36" s="99" t="str">
        <f t="shared" si="22"/>
        <v/>
      </c>
    </row>
    <row r="37" spans="1:116" ht="30" customHeight="1" x14ac:dyDescent="0.2">
      <c r="A37" s="35">
        <v>30</v>
      </c>
      <c r="B37" s="30"/>
      <c r="C37" s="30"/>
      <c r="D37" s="37"/>
      <c r="E37" s="30"/>
      <c r="F37" s="32"/>
      <c r="G37" s="24"/>
      <c r="H37" s="24"/>
      <c r="I37" s="33"/>
      <c r="J37" s="33"/>
      <c r="K37" s="52"/>
      <c r="L37" s="32"/>
      <c r="M37" s="32"/>
      <c r="N37" s="32"/>
      <c r="O37" s="30"/>
      <c r="P37" s="30"/>
      <c r="Q37" s="34"/>
      <c r="R37" s="27"/>
      <c r="S37" s="28"/>
      <c r="AA37" s="4" t="str">
        <f t="shared" si="10"/>
        <v>Fabric Type</v>
      </c>
      <c r="AC37" s="4" t="str">
        <f t="shared" si="11"/>
        <v>Fabric Type</v>
      </c>
      <c r="AM37" s="63" t="b">
        <f t="shared" si="0"/>
        <v>0</v>
      </c>
      <c r="AP37" s="50" t="str">
        <f t="shared" si="1"/>
        <v>Track Finial NA</v>
      </c>
      <c r="AU37" s="63" t="e">
        <f>IF(#REF!=$AT$9,$AW$7,$AV$7)</f>
        <v>#REF!</v>
      </c>
      <c r="AY37" s="50" t="e">
        <f>IF(#REF!=$AX$9,$BA$7,$AZ$7)</f>
        <v>#REF!</v>
      </c>
      <c r="BB37" s="50">
        <f t="shared" si="2"/>
        <v>2</v>
      </c>
      <c r="BR37" s="4" t="e">
        <f t="shared" si="3"/>
        <v>#N/A</v>
      </c>
      <c r="BX37" s="4" t="e">
        <f t="shared" si="4"/>
        <v>#N/A</v>
      </c>
      <c r="BZ37" s="4" t="e">
        <f t="shared" si="5"/>
        <v>#N/A</v>
      </c>
      <c r="CL37" s="93" t="e">
        <f t="shared" si="13"/>
        <v>#N/A</v>
      </c>
      <c r="CQ37" s="96" t="e">
        <f t="shared" si="14"/>
        <v>#N/A</v>
      </c>
      <c r="CR37" s="96" t="e">
        <f t="shared" si="15"/>
        <v>#N/A</v>
      </c>
      <c r="CS37" s="97" t="e">
        <f t="shared" si="16"/>
        <v>#N/A</v>
      </c>
      <c r="CT37" s="110" t="e">
        <f t="shared" si="7"/>
        <v>#N/A</v>
      </c>
      <c r="CU37" s="103" t="e">
        <f t="shared" si="8"/>
        <v>#N/A</v>
      </c>
      <c r="CX37" s="4" t="e">
        <f t="shared" si="17"/>
        <v>#N/A</v>
      </c>
      <c r="CY37" s="4" t="e">
        <f t="shared" si="9"/>
        <v>#N/A</v>
      </c>
      <c r="DF37" s="4" t="e">
        <f t="shared" si="18"/>
        <v>#N/A</v>
      </c>
      <c r="DG37" s="4" t="e">
        <f t="shared" si="19"/>
        <v>#VALUE!</v>
      </c>
      <c r="DH37" s="4" t="e">
        <f t="shared" si="20"/>
        <v>#N/A</v>
      </c>
      <c r="DK37" s="112" t="e">
        <f t="shared" si="21"/>
        <v>#N/A</v>
      </c>
      <c r="DL37" s="99" t="str">
        <f t="shared" si="22"/>
        <v/>
      </c>
    </row>
    <row r="38" spans="1:116" ht="30" customHeight="1" x14ac:dyDescent="0.2">
      <c r="A38" s="35">
        <v>31</v>
      </c>
      <c r="B38" s="30"/>
      <c r="C38" s="30"/>
      <c r="D38" s="37"/>
      <c r="E38" s="30"/>
      <c r="F38" s="32"/>
      <c r="G38" s="24"/>
      <c r="H38" s="24"/>
      <c r="I38" s="33"/>
      <c r="J38" s="33"/>
      <c r="K38" s="52"/>
      <c r="L38" s="32"/>
      <c r="M38" s="32"/>
      <c r="N38" s="32"/>
      <c r="O38" s="30"/>
      <c r="P38" s="30"/>
      <c r="Q38" s="34"/>
      <c r="R38" s="27"/>
      <c r="S38" s="28"/>
      <c r="AA38" s="4" t="str">
        <f t="shared" si="10"/>
        <v>Fabric Type</v>
      </c>
      <c r="AC38" s="4" t="str">
        <f t="shared" si="11"/>
        <v>Fabric Type</v>
      </c>
      <c r="AM38" s="63" t="b">
        <f t="shared" si="0"/>
        <v>0</v>
      </c>
      <c r="AP38" s="50" t="str">
        <f t="shared" si="1"/>
        <v>Track Finial NA</v>
      </c>
      <c r="AU38" s="63" t="e">
        <f>IF(#REF!=$AT$9,$AW$7,$AV$7)</f>
        <v>#REF!</v>
      </c>
      <c r="AY38" s="50" t="e">
        <f>IF(#REF!=$AX$9,$BA$7,$AZ$7)</f>
        <v>#REF!</v>
      </c>
      <c r="BB38" s="50">
        <f t="shared" si="2"/>
        <v>2</v>
      </c>
      <c r="BR38" s="4" t="e">
        <f t="shared" si="3"/>
        <v>#N/A</v>
      </c>
      <c r="BX38" s="4" t="e">
        <f t="shared" si="4"/>
        <v>#N/A</v>
      </c>
      <c r="BZ38" s="4" t="e">
        <f t="shared" si="5"/>
        <v>#N/A</v>
      </c>
      <c r="CL38" s="93" t="e">
        <f t="shared" si="13"/>
        <v>#N/A</v>
      </c>
      <c r="CQ38" s="96" t="e">
        <f t="shared" si="14"/>
        <v>#N/A</v>
      </c>
      <c r="CR38" s="96" t="e">
        <f t="shared" si="15"/>
        <v>#N/A</v>
      </c>
      <c r="CS38" s="97" t="e">
        <f t="shared" si="16"/>
        <v>#N/A</v>
      </c>
      <c r="CT38" s="110" t="e">
        <f t="shared" si="7"/>
        <v>#N/A</v>
      </c>
      <c r="CU38" s="103" t="e">
        <f t="shared" si="8"/>
        <v>#N/A</v>
      </c>
      <c r="CX38" s="4" t="e">
        <f t="shared" si="17"/>
        <v>#N/A</v>
      </c>
      <c r="CY38" s="4" t="e">
        <f t="shared" si="9"/>
        <v>#N/A</v>
      </c>
      <c r="DF38" s="4" t="e">
        <f t="shared" si="18"/>
        <v>#N/A</v>
      </c>
      <c r="DG38" s="4" t="e">
        <f t="shared" si="19"/>
        <v>#VALUE!</v>
      </c>
      <c r="DH38" s="4" t="e">
        <f t="shared" si="20"/>
        <v>#N/A</v>
      </c>
      <c r="DK38" s="112" t="e">
        <f t="shared" si="21"/>
        <v>#N/A</v>
      </c>
      <c r="DL38" s="99" t="str">
        <f t="shared" si="22"/>
        <v/>
      </c>
    </row>
    <row r="39" spans="1:116" ht="30" customHeight="1" x14ac:dyDescent="0.2">
      <c r="A39" s="35">
        <v>32</v>
      </c>
      <c r="B39" s="30"/>
      <c r="C39" s="30"/>
      <c r="D39" s="37"/>
      <c r="E39" s="30"/>
      <c r="F39" s="32"/>
      <c r="G39" s="24"/>
      <c r="H39" s="24"/>
      <c r="I39" s="33"/>
      <c r="J39" s="33"/>
      <c r="K39" s="52"/>
      <c r="L39" s="32"/>
      <c r="M39" s="32"/>
      <c r="N39" s="32"/>
      <c r="O39" s="30"/>
      <c r="P39" s="30"/>
      <c r="Q39" s="34"/>
      <c r="R39" s="27"/>
      <c r="S39" s="28"/>
      <c r="AA39" s="4" t="str">
        <f t="shared" si="10"/>
        <v>Fabric Type</v>
      </c>
      <c r="AC39" s="4" t="str">
        <f t="shared" si="11"/>
        <v>Fabric Type</v>
      </c>
      <c r="AM39" s="63" t="b">
        <f t="shared" si="0"/>
        <v>0</v>
      </c>
      <c r="AP39" s="50" t="str">
        <f t="shared" si="1"/>
        <v>Track Finial NA</v>
      </c>
      <c r="AU39" s="63" t="e">
        <f>IF(#REF!=$AT$9,$AW$7,$AV$7)</f>
        <v>#REF!</v>
      </c>
      <c r="AY39" s="50" t="e">
        <f>IF(#REF!=$AX$9,$BA$7,$AZ$7)</f>
        <v>#REF!</v>
      </c>
      <c r="BB39" s="50">
        <f t="shared" si="2"/>
        <v>2</v>
      </c>
      <c r="BR39" s="4" t="e">
        <f t="shared" si="3"/>
        <v>#N/A</v>
      </c>
      <c r="BX39" s="4" t="e">
        <f t="shared" si="4"/>
        <v>#N/A</v>
      </c>
      <c r="BZ39" s="4" t="e">
        <f t="shared" si="5"/>
        <v>#N/A</v>
      </c>
      <c r="CL39" s="93" t="e">
        <f t="shared" si="13"/>
        <v>#N/A</v>
      </c>
      <c r="CQ39" s="96" t="e">
        <f t="shared" si="14"/>
        <v>#N/A</v>
      </c>
      <c r="CR39" s="96" t="e">
        <f t="shared" si="15"/>
        <v>#N/A</v>
      </c>
      <c r="CS39" s="97" t="e">
        <f t="shared" si="16"/>
        <v>#N/A</v>
      </c>
      <c r="CT39" s="110" t="e">
        <f t="shared" si="7"/>
        <v>#N/A</v>
      </c>
      <c r="CU39" s="103" t="e">
        <f t="shared" si="8"/>
        <v>#N/A</v>
      </c>
      <c r="CX39" s="4" t="e">
        <f t="shared" si="17"/>
        <v>#N/A</v>
      </c>
      <c r="CY39" s="4" t="e">
        <f t="shared" si="9"/>
        <v>#N/A</v>
      </c>
      <c r="DF39" s="4" t="e">
        <f t="shared" si="18"/>
        <v>#N/A</v>
      </c>
      <c r="DG39" s="4" t="e">
        <f t="shared" si="19"/>
        <v>#VALUE!</v>
      </c>
      <c r="DH39" s="4" t="e">
        <f t="shared" si="20"/>
        <v>#N/A</v>
      </c>
      <c r="DK39" s="112" t="e">
        <f t="shared" si="21"/>
        <v>#N/A</v>
      </c>
      <c r="DL39" s="99" t="str">
        <f t="shared" si="22"/>
        <v/>
      </c>
    </row>
    <row r="40" spans="1:116" ht="30" customHeight="1" x14ac:dyDescent="0.2">
      <c r="A40" s="35">
        <v>33</v>
      </c>
      <c r="B40" s="30"/>
      <c r="C40" s="30"/>
      <c r="D40" s="37"/>
      <c r="E40" s="30"/>
      <c r="F40" s="32"/>
      <c r="G40" s="24"/>
      <c r="H40" s="24"/>
      <c r="I40" s="33"/>
      <c r="J40" s="33"/>
      <c r="K40" s="52"/>
      <c r="L40" s="32"/>
      <c r="M40" s="32"/>
      <c r="N40" s="32"/>
      <c r="O40" s="30"/>
      <c r="P40" s="30"/>
      <c r="Q40" s="34"/>
      <c r="R40" s="27"/>
      <c r="S40" s="28"/>
      <c r="AA40" s="4" t="str">
        <f t="shared" si="10"/>
        <v>Fabric Type</v>
      </c>
      <c r="AC40" s="4" t="str">
        <f t="shared" si="11"/>
        <v>Fabric Type</v>
      </c>
      <c r="AM40" s="63" t="b">
        <f t="shared" ref="AM40:AM57" si="24">IF(L40=$AL$8,$AN$7,IF(L40=$AL$9,$AO$7,IF(L40=$AL$10,$BG$7)))</f>
        <v>0</v>
      </c>
      <c r="AP40" s="50" t="str">
        <f t="shared" ref="AP40:AP57" si="25">IF(L40=$AL$9,$AR$7,$AQ$7)</f>
        <v>Track Finial NA</v>
      </c>
      <c r="AU40" s="63" t="e">
        <f>IF(#REF!=$AT$9,$AW$7,$AV$7)</f>
        <v>#REF!</v>
      </c>
      <c r="AY40" s="50" t="e">
        <f>IF(#REF!=$AX$9,$BA$7,$AZ$7)</f>
        <v>#REF!</v>
      </c>
      <c r="BB40" s="50">
        <f t="shared" ref="BB40:BB57" si="26">IF(G40&lt;1000,2,IF(G40&lt;2000,3,IF(G40&lt;2500,4,IF(G40&lt;3000,6,IF(G40&lt;3500,7,IF(G40&lt;4000,8,IF(G40&lt;4500,9,IF(G40&lt;5000,10,IF(G40&lt;5500,11,IF(G40&lt;=6000,12, IF(G40&gt;=6001,"N/A")))))))))))</f>
        <v>2</v>
      </c>
      <c r="BR40" s="4" t="e">
        <f t="shared" ref="BR40:BR57" si="27">VLOOKUP(E40,$BP$8:$BQ$18,2,FALSE)</f>
        <v>#N/A</v>
      </c>
      <c r="BX40" s="4" t="e">
        <f t="shared" ref="BX40:BX57" si="28">VLOOKUP(L40,$BT$8:$BU$17,2,FALSE)</f>
        <v>#N/A</v>
      </c>
      <c r="BZ40" s="4" t="e">
        <f t="shared" ref="BZ40:BZ57" si="29">VLOOKUP(L40,$BT$8:$BV$17,3,FALSE)</f>
        <v>#N/A</v>
      </c>
      <c r="CL40" s="93" t="e">
        <f t="shared" si="13"/>
        <v>#N/A</v>
      </c>
      <c r="CQ40" s="96" t="e">
        <f t="shared" si="14"/>
        <v>#N/A</v>
      </c>
      <c r="CR40" s="96" t="e">
        <f t="shared" si="15"/>
        <v>#N/A</v>
      </c>
      <c r="CS40" s="97" t="e">
        <f t="shared" si="16"/>
        <v>#N/A</v>
      </c>
      <c r="CT40" s="110" t="e">
        <f t="shared" ref="CT40:CT57" si="30">IF(OR(L40=$CT$5,L40=$CT$6),CU40,CS40)</f>
        <v>#N/A</v>
      </c>
      <c r="CU40" s="103" t="e">
        <f t="shared" ref="CU40:CU57" si="31">IF(AND(E40=$CU$6,J40=$CU$5), $DA$7,CS40)</f>
        <v>#N/A</v>
      </c>
      <c r="CX40" s="4" t="e">
        <f t="shared" si="17"/>
        <v>#N/A</v>
      </c>
      <c r="CY40" s="4" t="e">
        <f t="shared" ref="CY40:CY57" si="32">IF(G40&gt;CX40,"Oversize","")</f>
        <v>#N/A</v>
      </c>
      <c r="DF40" s="4" t="e">
        <f t="shared" si="18"/>
        <v>#N/A</v>
      </c>
      <c r="DG40" s="4" t="e">
        <f t="shared" si="19"/>
        <v>#VALUE!</v>
      </c>
      <c r="DH40" s="4" t="e">
        <f t="shared" si="20"/>
        <v>#N/A</v>
      </c>
      <c r="DK40" s="112" t="e">
        <f t="shared" si="21"/>
        <v>#N/A</v>
      </c>
      <c r="DL40" s="99" t="str">
        <f t="shared" si="22"/>
        <v/>
      </c>
    </row>
    <row r="41" spans="1:116" ht="30" customHeight="1" x14ac:dyDescent="0.2">
      <c r="A41" s="35">
        <v>34</v>
      </c>
      <c r="B41" s="30"/>
      <c r="C41" s="30"/>
      <c r="D41" s="37"/>
      <c r="E41" s="30"/>
      <c r="F41" s="32"/>
      <c r="G41" s="24"/>
      <c r="H41" s="24"/>
      <c r="I41" s="33"/>
      <c r="J41" s="33"/>
      <c r="K41" s="52"/>
      <c r="L41" s="32"/>
      <c r="M41" s="32"/>
      <c r="N41" s="32"/>
      <c r="O41" s="30"/>
      <c r="P41" s="30"/>
      <c r="Q41" s="34"/>
      <c r="R41" s="27"/>
      <c r="S41" s="28"/>
      <c r="AA41" s="4" t="str">
        <f t="shared" si="10"/>
        <v>Fabric Type</v>
      </c>
      <c r="AC41" s="4" t="str">
        <f t="shared" si="11"/>
        <v>Fabric Type</v>
      </c>
      <c r="AM41" s="63" t="b">
        <f t="shared" si="24"/>
        <v>0</v>
      </c>
      <c r="AP41" s="50" t="str">
        <f t="shared" si="25"/>
        <v>Track Finial NA</v>
      </c>
      <c r="AU41" s="63" t="e">
        <f>IF(#REF!=$AT$9,$AW$7,$AV$7)</f>
        <v>#REF!</v>
      </c>
      <c r="AY41" s="50" t="e">
        <f>IF(#REF!=$AX$9,$BA$7,$AZ$7)</f>
        <v>#REF!</v>
      </c>
      <c r="BB41" s="50">
        <f t="shared" si="26"/>
        <v>2</v>
      </c>
      <c r="BR41" s="4" t="e">
        <f t="shared" si="27"/>
        <v>#N/A</v>
      </c>
      <c r="BX41" s="4" t="e">
        <f t="shared" si="28"/>
        <v>#N/A</v>
      </c>
      <c r="BZ41" s="4" t="e">
        <f t="shared" si="29"/>
        <v>#N/A</v>
      </c>
      <c r="CL41" s="93" t="e">
        <f t="shared" si="13"/>
        <v>#N/A</v>
      </c>
      <c r="CQ41" s="96" t="e">
        <f t="shared" si="14"/>
        <v>#N/A</v>
      </c>
      <c r="CR41" s="96" t="e">
        <f t="shared" si="15"/>
        <v>#N/A</v>
      </c>
      <c r="CS41" s="97" t="e">
        <f t="shared" si="16"/>
        <v>#N/A</v>
      </c>
      <c r="CT41" s="110" t="e">
        <f t="shared" si="30"/>
        <v>#N/A</v>
      </c>
      <c r="CU41" s="103" t="e">
        <f t="shared" si="31"/>
        <v>#N/A</v>
      </c>
      <c r="CX41" s="4" t="e">
        <f t="shared" si="17"/>
        <v>#N/A</v>
      </c>
      <c r="CY41" s="4" t="e">
        <f t="shared" si="32"/>
        <v>#N/A</v>
      </c>
      <c r="DF41" s="4" t="e">
        <f t="shared" si="18"/>
        <v>#N/A</v>
      </c>
      <c r="DG41" s="4" t="e">
        <f t="shared" si="19"/>
        <v>#VALUE!</v>
      </c>
      <c r="DH41" s="4" t="e">
        <f t="shared" si="20"/>
        <v>#N/A</v>
      </c>
      <c r="DK41" s="112" t="e">
        <f t="shared" si="21"/>
        <v>#N/A</v>
      </c>
      <c r="DL41" s="99" t="str">
        <f t="shared" si="22"/>
        <v/>
      </c>
    </row>
    <row r="42" spans="1:116" ht="30" customHeight="1" x14ac:dyDescent="0.2">
      <c r="A42" s="35">
        <v>35</v>
      </c>
      <c r="B42" s="30"/>
      <c r="C42" s="30"/>
      <c r="D42" s="37"/>
      <c r="E42" s="30"/>
      <c r="F42" s="32"/>
      <c r="G42" s="24"/>
      <c r="H42" s="24"/>
      <c r="I42" s="33"/>
      <c r="J42" s="33"/>
      <c r="K42" s="52"/>
      <c r="L42" s="32"/>
      <c r="M42" s="32"/>
      <c r="N42" s="32"/>
      <c r="O42" s="30"/>
      <c r="P42" s="30"/>
      <c r="Q42" s="34"/>
      <c r="R42" s="27"/>
      <c r="S42" s="28"/>
      <c r="AA42" s="4" t="str">
        <f t="shared" si="10"/>
        <v>Fabric Type</v>
      </c>
      <c r="AC42" s="4" t="str">
        <f t="shared" si="11"/>
        <v>Fabric Type</v>
      </c>
      <c r="AM42" s="63" t="b">
        <f t="shared" si="24"/>
        <v>0</v>
      </c>
      <c r="AP42" s="50" t="str">
        <f t="shared" si="25"/>
        <v>Track Finial NA</v>
      </c>
      <c r="AU42" s="63" t="e">
        <f>IF(#REF!=$AT$9,$AW$7,$AV$7)</f>
        <v>#REF!</v>
      </c>
      <c r="AY42" s="50" t="e">
        <f>IF(#REF!=$AX$9,$BA$7,$AZ$7)</f>
        <v>#REF!</v>
      </c>
      <c r="BB42" s="50">
        <f t="shared" si="26"/>
        <v>2</v>
      </c>
      <c r="BR42" s="4" t="e">
        <f t="shared" si="27"/>
        <v>#N/A</v>
      </c>
      <c r="BX42" s="4" t="e">
        <f t="shared" si="28"/>
        <v>#N/A</v>
      </c>
      <c r="BZ42" s="4" t="e">
        <f t="shared" si="29"/>
        <v>#N/A</v>
      </c>
      <c r="CL42" s="93" t="e">
        <f t="shared" si="13"/>
        <v>#N/A</v>
      </c>
      <c r="CQ42" s="96" t="e">
        <f t="shared" si="14"/>
        <v>#N/A</v>
      </c>
      <c r="CR42" s="96" t="e">
        <f t="shared" si="15"/>
        <v>#N/A</v>
      </c>
      <c r="CS42" s="97" t="e">
        <f t="shared" si="16"/>
        <v>#N/A</v>
      </c>
      <c r="CT42" s="110" t="e">
        <f t="shared" si="30"/>
        <v>#N/A</v>
      </c>
      <c r="CU42" s="103" t="e">
        <f t="shared" si="31"/>
        <v>#N/A</v>
      </c>
      <c r="CX42" s="4" t="e">
        <f t="shared" si="17"/>
        <v>#N/A</v>
      </c>
      <c r="CY42" s="4" t="e">
        <f t="shared" si="32"/>
        <v>#N/A</v>
      </c>
      <c r="DF42" s="4" t="e">
        <f t="shared" si="18"/>
        <v>#N/A</v>
      </c>
      <c r="DG42" s="4" t="e">
        <f t="shared" si="19"/>
        <v>#VALUE!</v>
      </c>
      <c r="DH42" s="4" t="e">
        <f t="shared" si="20"/>
        <v>#N/A</v>
      </c>
      <c r="DK42" s="112" t="e">
        <f t="shared" si="21"/>
        <v>#N/A</v>
      </c>
      <c r="DL42" s="99" t="str">
        <f t="shared" si="22"/>
        <v/>
      </c>
    </row>
    <row r="43" spans="1:116" ht="30" customHeight="1" x14ac:dyDescent="0.2">
      <c r="A43" s="35">
        <v>36</v>
      </c>
      <c r="B43" s="30"/>
      <c r="C43" s="30"/>
      <c r="D43" s="37"/>
      <c r="E43" s="30"/>
      <c r="F43" s="32"/>
      <c r="G43" s="24"/>
      <c r="H43" s="24"/>
      <c r="I43" s="33"/>
      <c r="J43" s="33"/>
      <c r="K43" s="52"/>
      <c r="L43" s="32"/>
      <c r="M43" s="32"/>
      <c r="N43" s="32"/>
      <c r="O43" s="30"/>
      <c r="P43" s="30"/>
      <c r="Q43" s="34"/>
      <c r="R43" s="27"/>
      <c r="S43" s="28"/>
      <c r="AA43" s="4" t="str">
        <f t="shared" si="10"/>
        <v>Fabric Type</v>
      </c>
      <c r="AC43" s="4" t="str">
        <f t="shared" si="11"/>
        <v>Fabric Type</v>
      </c>
      <c r="AM43" s="63" t="b">
        <f t="shared" si="24"/>
        <v>0</v>
      </c>
      <c r="AP43" s="50" t="str">
        <f t="shared" si="25"/>
        <v>Track Finial NA</v>
      </c>
      <c r="AU43" s="63" t="e">
        <f>IF(#REF!=$AT$9,$AW$7,$AV$7)</f>
        <v>#REF!</v>
      </c>
      <c r="AY43" s="50" t="e">
        <f>IF(#REF!=$AX$9,$BA$7,$AZ$7)</f>
        <v>#REF!</v>
      </c>
      <c r="BB43" s="50">
        <f t="shared" si="26"/>
        <v>2</v>
      </c>
      <c r="BR43" s="4" t="e">
        <f t="shared" si="27"/>
        <v>#N/A</v>
      </c>
      <c r="BX43" s="4" t="e">
        <f t="shared" si="28"/>
        <v>#N/A</v>
      </c>
      <c r="BZ43" s="4" t="e">
        <f t="shared" si="29"/>
        <v>#N/A</v>
      </c>
      <c r="CL43" s="93" t="e">
        <f t="shared" si="13"/>
        <v>#N/A</v>
      </c>
      <c r="CQ43" s="96" t="e">
        <f t="shared" si="14"/>
        <v>#N/A</v>
      </c>
      <c r="CR43" s="96" t="e">
        <f t="shared" si="15"/>
        <v>#N/A</v>
      </c>
      <c r="CS43" s="97" t="e">
        <f t="shared" si="16"/>
        <v>#N/A</v>
      </c>
      <c r="CT43" s="110" t="e">
        <f t="shared" si="30"/>
        <v>#N/A</v>
      </c>
      <c r="CU43" s="103" t="e">
        <f t="shared" si="31"/>
        <v>#N/A</v>
      </c>
      <c r="CX43" s="4" t="e">
        <f t="shared" si="17"/>
        <v>#N/A</v>
      </c>
      <c r="CY43" s="4" t="e">
        <f t="shared" si="32"/>
        <v>#N/A</v>
      </c>
      <c r="DF43" s="4" t="e">
        <f t="shared" si="18"/>
        <v>#N/A</v>
      </c>
      <c r="DG43" s="4" t="e">
        <f t="shared" si="19"/>
        <v>#VALUE!</v>
      </c>
      <c r="DH43" s="4" t="e">
        <f t="shared" si="20"/>
        <v>#N/A</v>
      </c>
      <c r="DK43" s="112" t="e">
        <f t="shared" si="21"/>
        <v>#N/A</v>
      </c>
      <c r="DL43" s="99" t="str">
        <f t="shared" si="22"/>
        <v/>
      </c>
    </row>
    <row r="44" spans="1:116" ht="30" customHeight="1" x14ac:dyDescent="0.2">
      <c r="A44" s="35">
        <v>37</v>
      </c>
      <c r="B44" s="30"/>
      <c r="C44" s="30"/>
      <c r="D44" s="37"/>
      <c r="E44" s="30"/>
      <c r="F44" s="32"/>
      <c r="G44" s="24"/>
      <c r="H44" s="24"/>
      <c r="I44" s="33"/>
      <c r="J44" s="33"/>
      <c r="K44" s="52"/>
      <c r="L44" s="32"/>
      <c r="M44" s="32"/>
      <c r="N44" s="32"/>
      <c r="O44" s="30"/>
      <c r="P44" s="30"/>
      <c r="Q44" s="34"/>
      <c r="R44" s="27"/>
      <c r="S44" s="28"/>
      <c r="AA44" s="4" t="str">
        <f t="shared" si="10"/>
        <v>Fabric Type</v>
      </c>
      <c r="AC44" s="4" t="str">
        <f t="shared" si="11"/>
        <v>Fabric Type</v>
      </c>
      <c r="AM44" s="63" t="b">
        <f t="shared" si="24"/>
        <v>0</v>
      </c>
      <c r="AP44" s="50" t="str">
        <f t="shared" si="25"/>
        <v>Track Finial NA</v>
      </c>
      <c r="AU44" s="63" t="e">
        <f>IF(#REF!=$AT$9,$AW$7,$AV$7)</f>
        <v>#REF!</v>
      </c>
      <c r="AY44" s="50" t="e">
        <f>IF(#REF!=$AX$9,$BA$7,$AZ$7)</f>
        <v>#REF!</v>
      </c>
      <c r="BB44" s="50">
        <f t="shared" si="26"/>
        <v>2</v>
      </c>
      <c r="BR44" s="4" t="e">
        <f t="shared" si="27"/>
        <v>#N/A</v>
      </c>
      <c r="BX44" s="4" t="e">
        <f t="shared" si="28"/>
        <v>#N/A</v>
      </c>
      <c r="BZ44" s="4" t="e">
        <f t="shared" si="29"/>
        <v>#N/A</v>
      </c>
      <c r="CL44" s="93" t="e">
        <f t="shared" si="13"/>
        <v>#N/A</v>
      </c>
      <c r="CQ44" s="96" t="e">
        <f t="shared" si="14"/>
        <v>#N/A</v>
      </c>
      <c r="CR44" s="96" t="e">
        <f t="shared" si="15"/>
        <v>#N/A</v>
      </c>
      <c r="CS44" s="97" t="e">
        <f t="shared" si="16"/>
        <v>#N/A</v>
      </c>
      <c r="CT44" s="110" t="e">
        <f t="shared" si="30"/>
        <v>#N/A</v>
      </c>
      <c r="CU44" s="103" t="e">
        <f t="shared" si="31"/>
        <v>#N/A</v>
      </c>
      <c r="CX44" s="4" t="e">
        <f t="shared" si="17"/>
        <v>#N/A</v>
      </c>
      <c r="CY44" s="4" t="e">
        <f t="shared" si="32"/>
        <v>#N/A</v>
      </c>
      <c r="DF44" s="4" t="e">
        <f t="shared" si="18"/>
        <v>#N/A</v>
      </c>
      <c r="DG44" s="4" t="e">
        <f t="shared" si="19"/>
        <v>#VALUE!</v>
      </c>
      <c r="DH44" s="4" t="e">
        <f t="shared" si="20"/>
        <v>#N/A</v>
      </c>
      <c r="DK44" s="112" t="e">
        <f t="shared" si="21"/>
        <v>#N/A</v>
      </c>
      <c r="DL44" s="99" t="str">
        <f t="shared" si="22"/>
        <v/>
      </c>
    </row>
    <row r="45" spans="1:116" ht="30" customHeight="1" x14ac:dyDescent="0.2">
      <c r="A45" s="35">
        <v>38</v>
      </c>
      <c r="B45" s="30"/>
      <c r="C45" s="30"/>
      <c r="D45" s="37"/>
      <c r="E45" s="30"/>
      <c r="F45" s="32"/>
      <c r="G45" s="24"/>
      <c r="H45" s="24"/>
      <c r="I45" s="33"/>
      <c r="J45" s="33"/>
      <c r="K45" s="52"/>
      <c r="L45" s="32"/>
      <c r="M45" s="32"/>
      <c r="N45" s="32"/>
      <c r="O45" s="30"/>
      <c r="P45" s="30"/>
      <c r="Q45" s="34"/>
      <c r="R45" s="27"/>
      <c r="S45" s="28"/>
      <c r="AA45" s="4" t="str">
        <f t="shared" si="10"/>
        <v>Fabric Type</v>
      </c>
      <c r="AC45" s="4" t="str">
        <f t="shared" si="11"/>
        <v>Fabric Type</v>
      </c>
      <c r="AM45" s="63" t="b">
        <f t="shared" si="24"/>
        <v>0</v>
      </c>
      <c r="AP45" s="50" t="str">
        <f t="shared" si="25"/>
        <v>Track Finial NA</v>
      </c>
      <c r="AU45" s="63" t="e">
        <f>IF(#REF!=$AT$9,$AW$7,$AV$7)</f>
        <v>#REF!</v>
      </c>
      <c r="AY45" s="50" t="e">
        <f>IF(#REF!=$AX$9,$BA$7,$AZ$7)</f>
        <v>#REF!</v>
      </c>
      <c r="BB45" s="50">
        <f t="shared" si="26"/>
        <v>2</v>
      </c>
      <c r="BR45" s="4" t="e">
        <f t="shared" si="27"/>
        <v>#N/A</v>
      </c>
      <c r="BX45" s="4" t="e">
        <f t="shared" si="28"/>
        <v>#N/A</v>
      </c>
      <c r="BZ45" s="4" t="e">
        <f t="shared" si="29"/>
        <v>#N/A</v>
      </c>
      <c r="CL45" s="93" t="e">
        <f t="shared" si="13"/>
        <v>#N/A</v>
      </c>
      <c r="CQ45" s="96" t="e">
        <f t="shared" si="14"/>
        <v>#N/A</v>
      </c>
      <c r="CR45" s="96" t="e">
        <f t="shared" si="15"/>
        <v>#N/A</v>
      </c>
      <c r="CS45" s="97" t="e">
        <f t="shared" si="16"/>
        <v>#N/A</v>
      </c>
      <c r="CT45" s="110" t="e">
        <f t="shared" si="30"/>
        <v>#N/A</v>
      </c>
      <c r="CU45" s="103" t="e">
        <f t="shared" si="31"/>
        <v>#N/A</v>
      </c>
      <c r="CX45" s="4" t="e">
        <f t="shared" si="17"/>
        <v>#N/A</v>
      </c>
      <c r="CY45" s="4" t="e">
        <f t="shared" si="32"/>
        <v>#N/A</v>
      </c>
      <c r="DF45" s="4" t="e">
        <f t="shared" si="18"/>
        <v>#N/A</v>
      </c>
      <c r="DG45" s="4" t="e">
        <f t="shared" si="19"/>
        <v>#VALUE!</v>
      </c>
      <c r="DH45" s="4" t="e">
        <f t="shared" si="20"/>
        <v>#N/A</v>
      </c>
      <c r="DK45" s="112" t="e">
        <f t="shared" si="21"/>
        <v>#N/A</v>
      </c>
      <c r="DL45" s="99" t="str">
        <f t="shared" si="22"/>
        <v/>
      </c>
    </row>
    <row r="46" spans="1:116" ht="30" customHeight="1" x14ac:dyDescent="0.2">
      <c r="A46" s="35">
        <v>39</v>
      </c>
      <c r="B46" s="30"/>
      <c r="C46" s="30"/>
      <c r="D46" s="37"/>
      <c r="E46" s="30"/>
      <c r="F46" s="32"/>
      <c r="G46" s="24"/>
      <c r="H46" s="24"/>
      <c r="I46" s="33"/>
      <c r="J46" s="33"/>
      <c r="K46" s="52"/>
      <c r="L46" s="32"/>
      <c r="M46" s="32"/>
      <c r="N46" s="32"/>
      <c r="O46" s="30"/>
      <c r="P46" s="30"/>
      <c r="Q46" s="34"/>
      <c r="R46" s="27"/>
      <c r="S46" s="28"/>
      <c r="AA46" s="4" t="str">
        <f t="shared" si="10"/>
        <v>Fabric Type</v>
      </c>
      <c r="AC46" s="4" t="str">
        <f t="shared" si="11"/>
        <v>Fabric Type</v>
      </c>
      <c r="AM46" s="63" t="b">
        <f t="shared" si="24"/>
        <v>0</v>
      </c>
      <c r="AP46" s="50" t="str">
        <f t="shared" si="25"/>
        <v>Track Finial NA</v>
      </c>
      <c r="AU46" s="63" t="e">
        <f>IF(#REF!=$AT$9,$AW$7,$AV$7)</f>
        <v>#REF!</v>
      </c>
      <c r="AY46" s="50" t="e">
        <f>IF(#REF!=$AX$9,$BA$7,$AZ$7)</f>
        <v>#REF!</v>
      </c>
      <c r="BB46" s="50">
        <f t="shared" si="26"/>
        <v>2</v>
      </c>
      <c r="BR46" s="4" t="e">
        <f t="shared" si="27"/>
        <v>#N/A</v>
      </c>
      <c r="BX46" s="4" t="e">
        <f t="shared" si="28"/>
        <v>#N/A</v>
      </c>
      <c r="BZ46" s="4" t="e">
        <f t="shared" si="29"/>
        <v>#N/A</v>
      </c>
      <c r="CL46" s="93" t="e">
        <f t="shared" si="13"/>
        <v>#N/A</v>
      </c>
      <c r="CQ46" s="96" t="e">
        <f t="shared" si="14"/>
        <v>#N/A</v>
      </c>
      <c r="CR46" s="96" t="e">
        <f t="shared" si="15"/>
        <v>#N/A</v>
      </c>
      <c r="CS46" s="97" t="e">
        <f t="shared" si="16"/>
        <v>#N/A</v>
      </c>
      <c r="CT46" s="110" t="e">
        <f t="shared" si="30"/>
        <v>#N/A</v>
      </c>
      <c r="CU46" s="103" t="e">
        <f t="shared" si="31"/>
        <v>#N/A</v>
      </c>
      <c r="CX46" s="4" t="e">
        <f t="shared" si="17"/>
        <v>#N/A</v>
      </c>
      <c r="CY46" s="4" t="e">
        <f t="shared" si="32"/>
        <v>#N/A</v>
      </c>
      <c r="DF46" s="4" t="e">
        <f t="shared" si="18"/>
        <v>#N/A</v>
      </c>
      <c r="DG46" s="4" t="e">
        <f t="shared" si="19"/>
        <v>#VALUE!</v>
      </c>
      <c r="DH46" s="4" t="e">
        <f t="shared" si="20"/>
        <v>#N/A</v>
      </c>
      <c r="DK46" s="112" t="e">
        <f t="shared" si="21"/>
        <v>#N/A</v>
      </c>
      <c r="DL46" s="99" t="str">
        <f t="shared" si="22"/>
        <v/>
      </c>
    </row>
    <row r="47" spans="1:116" ht="30" customHeight="1" x14ac:dyDescent="0.2">
      <c r="A47" s="35">
        <v>40</v>
      </c>
      <c r="B47" s="30"/>
      <c r="C47" s="30"/>
      <c r="D47" s="37"/>
      <c r="E47" s="30"/>
      <c r="F47" s="32"/>
      <c r="G47" s="24"/>
      <c r="H47" s="24"/>
      <c r="I47" s="33"/>
      <c r="J47" s="33"/>
      <c r="K47" s="52"/>
      <c r="L47" s="32"/>
      <c r="M47" s="32"/>
      <c r="N47" s="32"/>
      <c r="O47" s="30"/>
      <c r="P47" s="30"/>
      <c r="Q47" s="34"/>
      <c r="R47" s="27"/>
      <c r="S47" s="28"/>
      <c r="AA47" s="4" t="str">
        <f t="shared" si="10"/>
        <v>Fabric Type</v>
      </c>
      <c r="AC47" s="4" t="str">
        <f t="shared" si="11"/>
        <v>Fabric Type</v>
      </c>
      <c r="AM47" s="63" t="b">
        <f t="shared" si="24"/>
        <v>0</v>
      </c>
      <c r="AP47" s="50" t="str">
        <f t="shared" si="25"/>
        <v>Track Finial NA</v>
      </c>
      <c r="AU47" s="63" t="e">
        <f>IF(#REF!=$AT$9,$AW$7,$AV$7)</f>
        <v>#REF!</v>
      </c>
      <c r="AY47" s="50" t="e">
        <f>IF(#REF!=$AX$9,$BA$7,$AZ$7)</f>
        <v>#REF!</v>
      </c>
      <c r="BB47" s="50">
        <f t="shared" si="26"/>
        <v>2</v>
      </c>
      <c r="BR47" s="4" t="e">
        <f t="shared" si="27"/>
        <v>#N/A</v>
      </c>
      <c r="BX47" s="4" t="e">
        <f t="shared" si="28"/>
        <v>#N/A</v>
      </c>
      <c r="BZ47" s="4" t="e">
        <f t="shared" si="29"/>
        <v>#N/A</v>
      </c>
      <c r="CL47" s="93" t="e">
        <f t="shared" si="13"/>
        <v>#N/A</v>
      </c>
      <c r="CQ47" s="96" t="e">
        <f t="shared" si="14"/>
        <v>#N/A</v>
      </c>
      <c r="CR47" s="96" t="e">
        <f t="shared" si="15"/>
        <v>#N/A</v>
      </c>
      <c r="CS47" s="97" t="e">
        <f t="shared" si="16"/>
        <v>#N/A</v>
      </c>
      <c r="CT47" s="110" t="e">
        <f t="shared" si="30"/>
        <v>#N/A</v>
      </c>
      <c r="CU47" s="103" t="e">
        <f t="shared" si="31"/>
        <v>#N/A</v>
      </c>
      <c r="CX47" s="4" t="e">
        <f t="shared" si="17"/>
        <v>#N/A</v>
      </c>
      <c r="CY47" s="4" t="e">
        <f t="shared" si="32"/>
        <v>#N/A</v>
      </c>
      <c r="DF47" s="4" t="e">
        <f t="shared" si="18"/>
        <v>#N/A</v>
      </c>
      <c r="DG47" s="4" t="e">
        <f t="shared" si="19"/>
        <v>#VALUE!</v>
      </c>
      <c r="DH47" s="4" t="e">
        <f t="shared" si="20"/>
        <v>#N/A</v>
      </c>
      <c r="DK47" s="112" t="e">
        <f t="shared" si="21"/>
        <v>#N/A</v>
      </c>
      <c r="DL47" s="99" t="str">
        <f t="shared" si="22"/>
        <v/>
      </c>
    </row>
    <row r="48" spans="1:116" ht="30" customHeight="1" x14ac:dyDescent="0.2">
      <c r="A48" s="35">
        <v>41</v>
      </c>
      <c r="B48" s="30"/>
      <c r="C48" s="30"/>
      <c r="D48" s="37"/>
      <c r="E48" s="30"/>
      <c r="F48" s="32"/>
      <c r="G48" s="24"/>
      <c r="H48" s="24"/>
      <c r="I48" s="33"/>
      <c r="J48" s="33"/>
      <c r="K48" s="52"/>
      <c r="L48" s="32"/>
      <c r="M48" s="32"/>
      <c r="N48" s="32"/>
      <c r="O48" s="30"/>
      <c r="P48" s="30"/>
      <c r="Q48" s="34"/>
      <c r="R48" s="27"/>
      <c r="S48" s="28"/>
      <c r="AA48" s="4" t="str">
        <f t="shared" si="10"/>
        <v>Fabric Type</v>
      </c>
      <c r="AC48" s="4" t="str">
        <f t="shared" si="11"/>
        <v>Fabric Type</v>
      </c>
      <c r="AM48" s="63" t="b">
        <f t="shared" si="24"/>
        <v>0</v>
      </c>
      <c r="AP48" s="50" t="str">
        <f t="shared" si="25"/>
        <v>Track Finial NA</v>
      </c>
      <c r="AU48" s="63" t="e">
        <f>IF(#REF!=$AT$9,$AW$7,$AV$7)</f>
        <v>#REF!</v>
      </c>
      <c r="AY48" s="50" t="e">
        <f>IF(#REF!=$AX$9,$BA$7,$AZ$7)</f>
        <v>#REF!</v>
      </c>
      <c r="BB48" s="50">
        <f t="shared" si="26"/>
        <v>2</v>
      </c>
      <c r="BR48" s="4" t="e">
        <f t="shared" si="27"/>
        <v>#N/A</v>
      </c>
      <c r="BX48" s="4" t="e">
        <f t="shared" si="28"/>
        <v>#N/A</v>
      </c>
      <c r="BZ48" s="4" t="e">
        <f t="shared" si="29"/>
        <v>#N/A</v>
      </c>
      <c r="CL48" s="93" t="e">
        <f t="shared" si="13"/>
        <v>#N/A</v>
      </c>
      <c r="CQ48" s="96" t="e">
        <f t="shared" si="14"/>
        <v>#N/A</v>
      </c>
      <c r="CR48" s="96" t="e">
        <f t="shared" si="15"/>
        <v>#N/A</v>
      </c>
      <c r="CS48" s="97" t="e">
        <f t="shared" si="16"/>
        <v>#N/A</v>
      </c>
      <c r="CT48" s="110" t="e">
        <f t="shared" si="30"/>
        <v>#N/A</v>
      </c>
      <c r="CU48" s="103" t="e">
        <f t="shared" si="31"/>
        <v>#N/A</v>
      </c>
      <c r="CX48" s="4" t="e">
        <f t="shared" si="17"/>
        <v>#N/A</v>
      </c>
      <c r="CY48" s="4" t="e">
        <f t="shared" si="32"/>
        <v>#N/A</v>
      </c>
      <c r="DF48" s="4" t="e">
        <f t="shared" si="18"/>
        <v>#N/A</v>
      </c>
      <c r="DG48" s="4" t="e">
        <f t="shared" si="19"/>
        <v>#VALUE!</v>
      </c>
      <c r="DH48" s="4" t="e">
        <f t="shared" si="20"/>
        <v>#N/A</v>
      </c>
      <c r="DK48" s="112" t="e">
        <f t="shared" si="21"/>
        <v>#N/A</v>
      </c>
      <c r="DL48" s="99" t="str">
        <f t="shared" si="22"/>
        <v/>
      </c>
    </row>
    <row r="49" spans="1:116" ht="30" customHeight="1" x14ac:dyDescent="0.2">
      <c r="A49" s="35">
        <v>42</v>
      </c>
      <c r="B49" s="30"/>
      <c r="C49" s="30"/>
      <c r="D49" s="37"/>
      <c r="E49" s="30"/>
      <c r="F49" s="32"/>
      <c r="G49" s="24"/>
      <c r="H49" s="24"/>
      <c r="I49" s="33"/>
      <c r="J49" s="33"/>
      <c r="K49" s="52"/>
      <c r="L49" s="32"/>
      <c r="M49" s="32"/>
      <c r="N49" s="32"/>
      <c r="O49" s="30"/>
      <c r="P49" s="30"/>
      <c r="Q49" s="34"/>
      <c r="R49" s="27"/>
      <c r="S49" s="28"/>
      <c r="AA49" s="4" t="str">
        <f t="shared" si="10"/>
        <v>Fabric Type</v>
      </c>
      <c r="AC49" s="4" t="str">
        <f t="shared" si="11"/>
        <v>Fabric Type</v>
      </c>
      <c r="AM49" s="63" t="b">
        <f t="shared" si="24"/>
        <v>0</v>
      </c>
      <c r="AP49" s="50" t="str">
        <f t="shared" si="25"/>
        <v>Track Finial NA</v>
      </c>
      <c r="AU49" s="63" t="e">
        <f>IF(#REF!=$AT$9,$AW$7,$AV$7)</f>
        <v>#REF!</v>
      </c>
      <c r="AY49" s="50" t="e">
        <f>IF(#REF!=$AX$9,$BA$7,$AZ$7)</f>
        <v>#REF!</v>
      </c>
      <c r="BB49" s="50">
        <f t="shared" si="26"/>
        <v>2</v>
      </c>
      <c r="BR49" s="4" t="e">
        <f t="shared" si="27"/>
        <v>#N/A</v>
      </c>
      <c r="BX49" s="4" t="e">
        <f t="shared" si="28"/>
        <v>#N/A</v>
      </c>
      <c r="BZ49" s="4" t="e">
        <f t="shared" si="29"/>
        <v>#N/A</v>
      </c>
      <c r="CL49" s="93" t="e">
        <f t="shared" si="13"/>
        <v>#N/A</v>
      </c>
      <c r="CQ49" s="96" t="e">
        <f t="shared" si="14"/>
        <v>#N/A</v>
      </c>
      <c r="CR49" s="96" t="e">
        <f t="shared" si="15"/>
        <v>#N/A</v>
      </c>
      <c r="CS49" s="97" t="e">
        <f t="shared" si="16"/>
        <v>#N/A</v>
      </c>
      <c r="CT49" s="110" t="e">
        <f t="shared" si="30"/>
        <v>#N/A</v>
      </c>
      <c r="CU49" s="103" t="e">
        <f t="shared" si="31"/>
        <v>#N/A</v>
      </c>
      <c r="CX49" s="4" t="e">
        <f t="shared" si="17"/>
        <v>#N/A</v>
      </c>
      <c r="CY49" s="4" t="e">
        <f t="shared" si="32"/>
        <v>#N/A</v>
      </c>
      <c r="DF49" s="4" t="e">
        <f t="shared" si="18"/>
        <v>#N/A</v>
      </c>
      <c r="DG49" s="4" t="e">
        <f t="shared" si="19"/>
        <v>#VALUE!</v>
      </c>
      <c r="DH49" s="4" t="e">
        <f t="shared" si="20"/>
        <v>#N/A</v>
      </c>
      <c r="DK49" s="112" t="e">
        <f t="shared" si="21"/>
        <v>#N/A</v>
      </c>
      <c r="DL49" s="99" t="str">
        <f t="shared" si="22"/>
        <v/>
      </c>
    </row>
    <row r="50" spans="1:116" ht="30" customHeight="1" x14ac:dyDescent="0.2">
      <c r="A50" s="35">
        <v>43</v>
      </c>
      <c r="B50" s="30"/>
      <c r="C50" s="30"/>
      <c r="D50" s="37"/>
      <c r="E50" s="30"/>
      <c r="F50" s="32"/>
      <c r="G50" s="24"/>
      <c r="H50" s="24"/>
      <c r="I50" s="33"/>
      <c r="J50" s="33"/>
      <c r="K50" s="52"/>
      <c r="L50" s="32"/>
      <c r="M50" s="32"/>
      <c r="N50" s="32"/>
      <c r="O50" s="30"/>
      <c r="P50" s="30"/>
      <c r="Q50" s="34"/>
      <c r="R50" s="27"/>
      <c r="S50" s="28"/>
      <c r="AA50" s="4" t="str">
        <f t="shared" si="10"/>
        <v>Fabric Type</v>
      </c>
      <c r="AC50" s="4" t="str">
        <f t="shared" si="11"/>
        <v>Fabric Type</v>
      </c>
      <c r="AM50" s="63" t="b">
        <f t="shared" si="24"/>
        <v>0</v>
      </c>
      <c r="AP50" s="50" t="str">
        <f t="shared" si="25"/>
        <v>Track Finial NA</v>
      </c>
      <c r="AU50" s="63" t="e">
        <f>IF(#REF!=$AT$9,$AW$7,$AV$7)</f>
        <v>#REF!</v>
      </c>
      <c r="AY50" s="50" t="e">
        <f>IF(#REF!=$AX$9,$BA$7,$AZ$7)</f>
        <v>#REF!</v>
      </c>
      <c r="BB50" s="50">
        <f t="shared" si="26"/>
        <v>2</v>
      </c>
      <c r="BR50" s="4" t="e">
        <f t="shared" si="27"/>
        <v>#N/A</v>
      </c>
      <c r="BX50" s="4" t="e">
        <f t="shared" si="28"/>
        <v>#N/A</v>
      </c>
      <c r="BZ50" s="4" t="e">
        <f t="shared" si="29"/>
        <v>#N/A</v>
      </c>
      <c r="CL50" s="93" t="e">
        <f t="shared" si="13"/>
        <v>#N/A</v>
      </c>
      <c r="CQ50" s="96" t="e">
        <f t="shared" si="14"/>
        <v>#N/A</v>
      </c>
      <c r="CR50" s="96" t="e">
        <f t="shared" si="15"/>
        <v>#N/A</v>
      </c>
      <c r="CS50" s="97" t="e">
        <f t="shared" si="16"/>
        <v>#N/A</v>
      </c>
      <c r="CT50" s="110" t="e">
        <f t="shared" si="30"/>
        <v>#N/A</v>
      </c>
      <c r="CU50" s="103" t="e">
        <f t="shared" si="31"/>
        <v>#N/A</v>
      </c>
      <c r="CX50" s="4" t="e">
        <f t="shared" si="17"/>
        <v>#N/A</v>
      </c>
      <c r="CY50" s="4" t="e">
        <f t="shared" si="32"/>
        <v>#N/A</v>
      </c>
      <c r="DF50" s="4" t="e">
        <f t="shared" si="18"/>
        <v>#N/A</v>
      </c>
      <c r="DG50" s="4" t="e">
        <f t="shared" si="19"/>
        <v>#VALUE!</v>
      </c>
      <c r="DH50" s="4" t="e">
        <f t="shared" si="20"/>
        <v>#N/A</v>
      </c>
      <c r="DK50" s="112" t="e">
        <f t="shared" si="21"/>
        <v>#N/A</v>
      </c>
      <c r="DL50" s="99" t="str">
        <f t="shared" si="22"/>
        <v/>
      </c>
    </row>
    <row r="51" spans="1:116" ht="30" customHeight="1" x14ac:dyDescent="0.2">
      <c r="A51" s="35">
        <v>44</v>
      </c>
      <c r="B51" s="30"/>
      <c r="C51" s="30"/>
      <c r="D51" s="37"/>
      <c r="E51" s="30"/>
      <c r="F51" s="32"/>
      <c r="G51" s="24"/>
      <c r="H51" s="24"/>
      <c r="I51" s="33"/>
      <c r="J51" s="33"/>
      <c r="K51" s="52"/>
      <c r="L51" s="32"/>
      <c r="M51" s="32"/>
      <c r="N51" s="32"/>
      <c r="O51" s="30"/>
      <c r="P51" s="30"/>
      <c r="Q51" s="34"/>
      <c r="R51" s="27"/>
      <c r="S51" s="28"/>
      <c r="AA51" s="4" t="str">
        <f t="shared" si="10"/>
        <v>Fabric Type</v>
      </c>
      <c r="AC51" s="4" t="str">
        <f t="shared" ref="AC51:AC57" si="33">IF(D51=AC45,$AD$7,IF(D51=$AC$3,$AE$7,$AG$7))</f>
        <v>Fabric Type</v>
      </c>
      <c r="AM51" s="63" t="b">
        <f t="shared" si="24"/>
        <v>0</v>
      </c>
      <c r="AP51" s="50" t="str">
        <f t="shared" si="25"/>
        <v>Track Finial NA</v>
      </c>
      <c r="AU51" s="63" t="e">
        <f>IF(#REF!=$AT$9,$AW$7,$AV$7)</f>
        <v>#REF!</v>
      </c>
      <c r="AY51" s="50" t="e">
        <f>IF(#REF!=$AX$9,$BA$7,$AZ$7)</f>
        <v>#REF!</v>
      </c>
      <c r="BB51" s="50">
        <f t="shared" si="26"/>
        <v>2</v>
      </c>
      <c r="BR51" s="4" t="e">
        <f t="shared" si="27"/>
        <v>#N/A</v>
      </c>
      <c r="BX51" s="4" t="e">
        <f t="shared" si="28"/>
        <v>#N/A</v>
      </c>
      <c r="BZ51" s="4" t="e">
        <f t="shared" si="29"/>
        <v>#N/A</v>
      </c>
      <c r="CL51" s="93" t="e">
        <f t="shared" si="13"/>
        <v>#N/A</v>
      </c>
      <c r="CQ51" s="96" t="e">
        <f t="shared" si="14"/>
        <v>#N/A</v>
      </c>
      <c r="CR51" s="96" t="e">
        <f t="shared" si="15"/>
        <v>#N/A</v>
      </c>
      <c r="CS51" s="97" t="e">
        <f t="shared" si="16"/>
        <v>#N/A</v>
      </c>
      <c r="CT51" s="110" t="e">
        <f t="shared" si="30"/>
        <v>#N/A</v>
      </c>
      <c r="CU51" s="103" t="e">
        <f t="shared" si="31"/>
        <v>#N/A</v>
      </c>
      <c r="CX51" s="4" t="e">
        <f t="shared" si="17"/>
        <v>#N/A</v>
      </c>
      <c r="CY51" s="4" t="e">
        <f t="shared" si="32"/>
        <v>#N/A</v>
      </c>
      <c r="DF51" s="4" t="e">
        <f t="shared" si="18"/>
        <v>#N/A</v>
      </c>
      <c r="DG51" s="4" t="e">
        <f t="shared" si="19"/>
        <v>#VALUE!</v>
      </c>
      <c r="DH51" s="4" t="e">
        <f t="shared" si="20"/>
        <v>#N/A</v>
      </c>
      <c r="DK51" s="112" t="e">
        <f t="shared" si="21"/>
        <v>#N/A</v>
      </c>
      <c r="DL51" s="99" t="str">
        <f t="shared" si="22"/>
        <v/>
      </c>
    </row>
    <row r="52" spans="1:116" ht="30" customHeight="1" x14ac:dyDescent="0.2">
      <c r="A52" s="35">
        <v>45</v>
      </c>
      <c r="B52" s="30"/>
      <c r="C52" s="30"/>
      <c r="D52" s="37"/>
      <c r="E52" s="30"/>
      <c r="F52" s="32"/>
      <c r="G52" s="24"/>
      <c r="H52" s="24"/>
      <c r="I52" s="33"/>
      <c r="J52" s="33"/>
      <c r="K52" s="52"/>
      <c r="L52" s="32"/>
      <c r="M52" s="32"/>
      <c r="N52" s="32"/>
      <c r="O52" s="30"/>
      <c r="P52" s="30"/>
      <c r="Q52" s="34"/>
      <c r="R52" s="27"/>
      <c r="S52" s="28"/>
      <c r="AA52" s="4" t="str">
        <f t="shared" si="10"/>
        <v>Fabric Type</v>
      </c>
      <c r="AC52" s="4" t="str">
        <f t="shared" si="33"/>
        <v>Fabric Type</v>
      </c>
      <c r="AM52" s="63" t="b">
        <f t="shared" si="24"/>
        <v>0</v>
      </c>
      <c r="AP52" s="50" t="str">
        <f t="shared" si="25"/>
        <v>Track Finial NA</v>
      </c>
      <c r="AU52" s="63" t="e">
        <f>IF(#REF!=$AT$9,$AW$7,$AV$7)</f>
        <v>#REF!</v>
      </c>
      <c r="AY52" s="50" t="e">
        <f>IF(#REF!=$AX$9,$BA$7,$AZ$7)</f>
        <v>#REF!</v>
      </c>
      <c r="BB52" s="50">
        <f t="shared" si="26"/>
        <v>2</v>
      </c>
      <c r="BR52" s="4" t="e">
        <f t="shared" si="27"/>
        <v>#N/A</v>
      </c>
      <c r="BX52" s="4" t="e">
        <f t="shared" si="28"/>
        <v>#N/A</v>
      </c>
      <c r="BZ52" s="4" t="e">
        <f t="shared" si="29"/>
        <v>#N/A</v>
      </c>
      <c r="CL52" s="93" t="e">
        <f t="shared" si="13"/>
        <v>#N/A</v>
      </c>
      <c r="CQ52" s="96" t="e">
        <f t="shared" si="14"/>
        <v>#N/A</v>
      </c>
      <c r="CR52" s="96" t="e">
        <f t="shared" si="15"/>
        <v>#N/A</v>
      </c>
      <c r="CS52" s="97" t="e">
        <f t="shared" si="16"/>
        <v>#N/A</v>
      </c>
      <c r="CT52" s="110" t="e">
        <f t="shared" si="30"/>
        <v>#N/A</v>
      </c>
      <c r="CU52" s="103" t="e">
        <f t="shared" si="31"/>
        <v>#N/A</v>
      </c>
      <c r="CX52" s="4" t="e">
        <f t="shared" si="17"/>
        <v>#N/A</v>
      </c>
      <c r="CY52" s="4" t="e">
        <f t="shared" si="32"/>
        <v>#N/A</v>
      </c>
      <c r="DF52" s="4" t="e">
        <f t="shared" si="18"/>
        <v>#N/A</v>
      </c>
      <c r="DG52" s="4" t="e">
        <f t="shared" si="19"/>
        <v>#VALUE!</v>
      </c>
      <c r="DH52" s="4" t="e">
        <f t="shared" si="20"/>
        <v>#N/A</v>
      </c>
      <c r="DK52" s="112" t="e">
        <f t="shared" si="21"/>
        <v>#N/A</v>
      </c>
      <c r="DL52" s="99" t="str">
        <f t="shared" si="22"/>
        <v/>
      </c>
    </row>
    <row r="53" spans="1:116" ht="30" customHeight="1" x14ac:dyDescent="0.2">
      <c r="A53" s="35">
        <v>46</v>
      </c>
      <c r="B53" s="30"/>
      <c r="C53" s="30"/>
      <c r="D53" s="37"/>
      <c r="E53" s="30"/>
      <c r="F53" s="32"/>
      <c r="G53" s="24"/>
      <c r="H53" s="24"/>
      <c r="I53" s="33"/>
      <c r="J53" s="33"/>
      <c r="K53" s="52"/>
      <c r="L53" s="32"/>
      <c r="M53" s="32"/>
      <c r="N53" s="32"/>
      <c r="O53" s="30"/>
      <c r="P53" s="30"/>
      <c r="Q53" s="34"/>
      <c r="R53" s="27"/>
      <c r="S53" s="28"/>
      <c r="AA53" s="4" t="str">
        <f t="shared" si="10"/>
        <v>Fabric Type</v>
      </c>
      <c r="AC53" s="4" t="str">
        <f t="shared" si="33"/>
        <v>Fabric Type</v>
      </c>
      <c r="AM53" s="63" t="b">
        <f t="shared" si="24"/>
        <v>0</v>
      </c>
      <c r="AP53" s="50" t="str">
        <f t="shared" si="25"/>
        <v>Track Finial NA</v>
      </c>
      <c r="AU53" s="63" t="e">
        <f>IF(#REF!=$AT$9,$AW$7,$AV$7)</f>
        <v>#REF!</v>
      </c>
      <c r="AY53" s="50" t="e">
        <f>IF(#REF!=$AX$9,$BA$7,$AZ$7)</f>
        <v>#REF!</v>
      </c>
      <c r="BB53" s="50">
        <f t="shared" si="26"/>
        <v>2</v>
      </c>
      <c r="BR53" s="4" t="e">
        <f t="shared" si="27"/>
        <v>#N/A</v>
      </c>
      <c r="BX53" s="4" t="e">
        <f t="shared" si="28"/>
        <v>#N/A</v>
      </c>
      <c r="BZ53" s="4" t="e">
        <f t="shared" si="29"/>
        <v>#N/A</v>
      </c>
      <c r="CL53" s="93" t="e">
        <f t="shared" si="13"/>
        <v>#N/A</v>
      </c>
      <c r="CQ53" s="96" t="e">
        <f t="shared" si="14"/>
        <v>#N/A</v>
      </c>
      <c r="CR53" s="96" t="e">
        <f t="shared" si="15"/>
        <v>#N/A</v>
      </c>
      <c r="CS53" s="97" t="e">
        <f t="shared" si="16"/>
        <v>#N/A</v>
      </c>
      <c r="CT53" s="110" t="e">
        <f t="shared" si="30"/>
        <v>#N/A</v>
      </c>
      <c r="CU53" s="103" t="e">
        <f t="shared" si="31"/>
        <v>#N/A</v>
      </c>
      <c r="CX53" s="4" t="e">
        <f t="shared" si="17"/>
        <v>#N/A</v>
      </c>
      <c r="CY53" s="4" t="e">
        <f t="shared" si="32"/>
        <v>#N/A</v>
      </c>
      <c r="DF53" s="4" t="e">
        <f t="shared" si="18"/>
        <v>#N/A</v>
      </c>
      <c r="DG53" s="4" t="e">
        <f t="shared" si="19"/>
        <v>#VALUE!</v>
      </c>
      <c r="DH53" s="4" t="e">
        <f t="shared" si="20"/>
        <v>#N/A</v>
      </c>
      <c r="DK53" s="112" t="e">
        <f t="shared" si="21"/>
        <v>#N/A</v>
      </c>
      <c r="DL53" s="99" t="str">
        <f t="shared" si="22"/>
        <v/>
      </c>
    </row>
    <row r="54" spans="1:116" ht="30" customHeight="1" x14ac:dyDescent="0.2">
      <c r="A54" s="35">
        <v>47</v>
      </c>
      <c r="B54" s="30"/>
      <c r="C54" s="30"/>
      <c r="D54" s="37"/>
      <c r="E54" s="30"/>
      <c r="F54" s="32"/>
      <c r="G54" s="24"/>
      <c r="H54" s="24"/>
      <c r="I54" s="33"/>
      <c r="J54" s="33"/>
      <c r="K54" s="52"/>
      <c r="L54" s="32"/>
      <c r="M54" s="32"/>
      <c r="N54" s="32"/>
      <c r="O54" s="30"/>
      <c r="P54" s="30"/>
      <c r="Q54" s="34"/>
      <c r="R54" s="27"/>
      <c r="S54" s="28"/>
      <c r="AA54" s="4" t="str">
        <f t="shared" si="10"/>
        <v>Fabric Type</v>
      </c>
      <c r="AC54" s="4" t="str">
        <f t="shared" si="33"/>
        <v>Fabric Type</v>
      </c>
      <c r="AM54" s="63" t="b">
        <f t="shared" si="24"/>
        <v>0</v>
      </c>
      <c r="AP54" s="50" t="str">
        <f t="shared" si="25"/>
        <v>Track Finial NA</v>
      </c>
      <c r="AU54" s="63" t="e">
        <f>IF(#REF!=$AT$9,$AW$7,$AV$7)</f>
        <v>#REF!</v>
      </c>
      <c r="AY54" s="50" t="e">
        <f>IF(#REF!=$AX$9,$BA$7,$AZ$7)</f>
        <v>#REF!</v>
      </c>
      <c r="BB54" s="50">
        <f t="shared" si="26"/>
        <v>2</v>
      </c>
      <c r="BR54" s="4" t="e">
        <f t="shared" si="27"/>
        <v>#N/A</v>
      </c>
      <c r="BX54" s="4" t="e">
        <f t="shared" si="28"/>
        <v>#N/A</v>
      </c>
      <c r="BZ54" s="4" t="e">
        <f t="shared" si="29"/>
        <v>#N/A</v>
      </c>
      <c r="CL54" s="93" t="e">
        <f t="shared" si="13"/>
        <v>#N/A</v>
      </c>
      <c r="CQ54" s="96" t="e">
        <f t="shared" si="14"/>
        <v>#N/A</v>
      </c>
      <c r="CR54" s="96" t="e">
        <f t="shared" si="15"/>
        <v>#N/A</v>
      </c>
      <c r="CS54" s="97" t="e">
        <f t="shared" si="16"/>
        <v>#N/A</v>
      </c>
      <c r="CT54" s="110" t="e">
        <f t="shared" si="30"/>
        <v>#N/A</v>
      </c>
      <c r="CU54" s="103" t="e">
        <f t="shared" si="31"/>
        <v>#N/A</v>
      </c>
      <c r="CX54" s="4" t="e">
        <f t="shared" si="17"/>
        <v>#N/A</v>
      </c>
      <c r="CY54" s="4" t="e">
        <f t="shared" si="32"/>
        <v>#N/A</v>
      </c>
      <c r="DF54" s="4" t="e">
        <f t="shared" si="18"/>
        <v>#N/A</v>
      </c>
      <c r="DG54" s="4" t="e">
        <f t="shared" si="19"/>
        <v>#VALUE!</v>
      </c>
      <c r="DH54" s="4" t="e">
        <f t="shared" si="20"/>
        <v>#N/A</v>
      </c>
      <c r="DK54" s="112" t="e">
        <f t="shared" si="21"/>
        <v>#N/A</v>
      </c>
      <c r="DL54" s="99" t="str">
        <f t="shared" si="22"/>
        <v/>
      </c>
    </row>
    <row r="55" spans="1:116" ht="30" customHeight="1" x14ac:dyDescent="0.2">
      <c r="A55" s="35">
        <v>48</v>
      </c>
      <c r="B55" s="30"/>
      <c r="C55" s="30"/>
      <c r="D55" s="37"/>
      <c r="E55" s="30"/>
      <c r="F55" s="32"/>
      <c r="G55" s="24"/>
      <c r="H55" s="24"/>
      <c r="I55" s="33"/>
      <c r="J55" s="33"/>
      <c r="K55" s="52"/>
      <c r="L55" s="32"/>
      <c r="M55" s="32"/>
      <c r="N55" s="32"/>
      <c r="O55" s="30"/>
      <c r="P55" s="30"/>
      <c r="Q55" s="34"/>
      <c r="R55" s="27"/>
      <c r="S55" s="28"/>
      <c r="AA55" s="4" t="str">
        <f t="shared" si="10"/>
        <v>Fabric Type</v>
      </c>
      <c r="AC55" s="4" t="str">
        <f t="shared" si="33"/>
        <v>Fabric Type</v>
      </c>
      <c r="AM55" s="63" t="b">
        <f t="shared" si="24"/>
        <v>0</v>
      </c>
      <c r="AP55" s="50" t="str">
        <f t="shared" si="25"/>
        <v>Track Finial NA</v>
      </c>
      <c r="AU55" s="63" t="e">
        <f>IF(#REF!=$AT$9,$AW$7,$AV$7)</f>
        <v>#REF!</v>
      </c>
      <c r="AY55" s="50" t="e">
        <f>IF(#REF!=$AX$9,$BA$7,$AZ$7)</f>
        <v>#REF!</v>
      </c>
      <c r="BB55" s="50">
        <f t="shared" si="26"/>
        <v>2</v>
      </c>
      <c r="BR55" s="4" t="e">
        <f t="shared" si="27"/>
        <v>#N/A</v>
      </c>
      <c r="BX55" s="4" t="e">
        <f t="shared" si="28"/>
        <v>#N/A</v>
      </c>
      <c r="BZ55" s="4" t="e">
        <f t="shared" si="29"/>
        <v>#N/A</v>
      </c>
      <c r="CL55" s="93" t="e">
        <f t="shared" si="13"/>
        <v>#N/A</v>
      </c>
      <c r="CQ55" s="96" t="e">
        <f t="shared" si="14"/>
        <v>#N/A</v>
      </c>
      <c r="CR55" s="96" t="e">
        <f t="shared" si="15"/>
        <v>#N/A</v>
      </c>
      <c r="CS55" s="97" t="e">
        <f t="shared" si="16"/>
        <v>#N/A</v>
      </c>
      <c r="CT55" s="110" t="e">
        <f t="shared" si="30"/>
        <v>#N/A</v>
      </c>
      <c r="CU55" s="103" t="e">
        <f t="shared" si="31"/>
        <v>#N/A</v>
      </c>
      <c r="CX55" s="4" t="e">
        <f t="shared" si="17"/>
        <v>#N/A</v>
      </c>
      <c r="CY55" s="4" t="e">
        <f t="shared" si="32"/>
        <v>#N/A</v>
      </c>
      <c r="DF55" s="4" t="e">
        <f t="shared" si="18"/>
        <v>#N/A</v>
      </c>
      <c r="DG55" s="4" t="e">
        <f t="shared" si="19"/>
        <v>#VALUE!</v>
      </c>
      <c r="DH55" s="4" t="e">
        <f t="shared" si="20"/>
        <v>#N/A</v>
      </c>
      <c r="DK55" s="112" t="e">
        <f t="shared" si="21"/>
        <v>#N/A</v>
      </c>
      <c r="DL55" s="99" t="str">
        <f t="shared" si="22"/>
        <v/>
      </c>
    </row>
    <row r="56" spans="1:116" ht="30" customHeight="1" x14ac:dyDescent="0.2">
      <c r="A56" s="35">
        <v>49</v>
      </c>
      <c r="B56" s="30"/>
      <c r="C56" s="30"/>
      <c r="D56" s="37"/>
      <c r="E56" s="30"/>
      <c r="F56" s="32"/>
      <c r="G56" s="24"/>
      <c r="H56" s="24"/>
      <c r="I56" s="33"/>
      <c r="J56" s="33"/>
      <c r="K56" s="52"/>
      <c r="L56" s="32"/>
      <c r="M56" s="32"/>
      <c r="N56" s="32"/>
      <c r="O56" s="30"/>
      <c r="P56" s="30"/>
      <c r="Q56" s="34"/>
      <c r="R56" s="27"/>
      <c r="S56" s="28"/>
      <c r="AA56" s="4" t="str">
        <f t="shared" si="10"/>
        <v>Fabric Type</v>
      </c>
      <c r="AC56" s="4" t="str">
        <f>IF(D56=AC50,$AD$7,IF(D56=$AC$3,$AE$7,$AG$7))</f>
        <v>Fabric Type</v>
      </c>
      <c r="AM56" s="63" t="b">
        <f t="shared" si="24"/>
        <v>0</v>
      </c>
      <c r="AP56" s="50" t="str">
        <f t="shared" si="25"/>
        <v>Track Finial NA</v>
      </c>
      <c r="AU56" s="63" t="e">
        <f>IF(#REF!=$AT$9,$AW$7,$AV$7)</f>
        <v>#REF!</v>
      </c>
      <c r="AY56" s="50" t="e">
        <f>IF(#REF!=$AX$9,$BA$7,$AZ$7)</f>
        <v>#REF!</v>
      </c>
      <c r="BB56" s="50">
        <f t="shared" si="26"/>
        <v>2</v>
      </c>
      <c r="BR56" s="4" t="e">
        <f t="shared" si="27"/>
        <v>#N/A</v>
      </c>
      <c r="BX56" s="4" t="e">
        <f t="shared" si="28"/>
        <v>#N/A</v>
      </c>
      <c r="BZ56" s="4" t="e">
        <f t="shared" si="29"/>
        <v>#N/A</v>
      </c>
      <c r="CL56" s="93" t="e">
        <f t="shared" si="13"/>
        <v>#N/A</v>
      </c>
      <c r="CQ56" s="96" t="e">
        <f t="shared" si="14"/>
        <v>#N/A</v>
      </c>
      <c r="CR56" s="96" t="e">
        <f t="shared" si="15"/>
        <v>#N/A</v>
      </c>
      <c r="CS56" s="97" t="e">
        <f t="shared" si="16"/>
        <v>#N/A</v>
      </c>
      <c r="CT56" s="110" t="e">
        <f t="shared" si="30"/>
        <v>#N/A</v>
      </c>
      <c r="CU56" s="103" t="e">
        <f t="shared" si="31"/>
        <v>#N/A</v>
      </c>
      <c r="CX56" s="4" t="e">
        <f t="shared" si="17"/>
        <v>#N/A</v>
      </c>
      <c r="CY56" s="4" t="e">
        <f t="shared" si="32"/>
        <v>#N/A</v>
      </c>
      <c r="DF56" s="4" t="e">
        <f t="shared" si="18"/>
        <v>#N/A</v>
      </c>
      <c r="DG56" s="4" t="e">
        <f t="shared" si="19"/>
        <v>#VALUE!</v>
      </c>
      <c r="DH56" s="4" t="e">
        <f t="shared" si="20"/>
        <v>#N/A</v>
      </c>
      <c r="DK56" s="112" t="e">
        <f t="shared" si="21"/>
        <v>#N/A</v>
      </c>
      <c r="DL56" s="99" t="str">
        <f t="shared" si="22"/>
        <v/>
      </c>
    </row>
    <row r="57" spans="1:116" ht="30" customHeight="1" thickBot="1" x14ac:dyDescent="0.25">
      <c r="A57" s="39">
        <v>50</v>
      </c>
      <c r="B57" s="40"/>
      <c r="C57" s="40"/>
      <c r="D57" s="41"/>
      <c r="E57" s="40"/>
      <c r="F57" s="42"/>
      <c r="G57" s="43"/>
      <c r="H57" s="43"/>
      <c r="I57" s="44"/>
      <c r="J57" s="43"/>
      <c r="K57" s="55"/>
      <c r="L57" s="45"/>
      <c r="M57" s="42"/>
      <c r="N57" s="42"/>
      <c r="O57" s="40"/>
      <c r="P57" s="40"/>
      <c r="Q57" s="46"/>
      <c r="R57" s="27"/>
      <c r="S57" s="28"/>
      <c r="AA57" s="4" t="str">
        <f t="shared" si="10"/>
        <v>Fabric Type</v>
      </c>
      <c r="AC57" s="4" t="str">
        <f t="shared" si="33"/>
        <v>Fabric Type</v>
      </c>
      <c r="AM57" s="63" t="b">
        <f t="shared" si="24"/>
        <v>0</v>
      </c>
      <c r="AP57" s="50" t="str">
        <f t="shared" si="25"/>
        <v>Track Finial NA</v>
      </c>
      <c r="AU57" s="63" t="e">
        <f>IF(#REF!=$AT$9,$AW$7,$AV$7)</f>
        <v>#REF!</v>
      </c>
      <c r="AY57" s="50" t="e">
        <f>IF(#REF!=$AX$9,$BA$7,$AZ$7)</f>
        <v>#REF!</v>
      </c>
      <c r="BB57" s="50">
        <f t="shared" si="26"/>
        <v>2</v>
      </c>
      <c r="BR57" s="4" t="e">
        <f t="shared" si="27"/>
        <v>#N/A</v>
      </c>
      <c r="BX57" s="4" t="e">
        <f t="shared" si="28"/>
        <v>#N/A</v>
      </c>
      <c r="BZ57" s="4" t="e">
        <f t="shared" si="29"/>
        <v>#N/A</v>
      </c>
      <c r="CL57" s="93" t="e">
        <f t="shared" si="13"/>
        <v>#N/A</v>
      </c>
      <c r="CQ57" s="96" t="e">
        <f t="shared" si="14"/>
        <v>#N/A</v>
      </c>
      <c r="CR57" s="96" t="e">
        <f t="shared" si="15"/>
        <v>#N/A</v>
      </c>
      <c r="CS57" s="97" t="e">
        <f t="shared" si="16"/>
        <v>#N/A</v>
      </c>
      <c r="CT57" s="110" t="e">
        <f t="shared" si="30"/>
        <v>#N/A</v>
      </c>
      <c r="CU57" s="103" t="e">
        <f t="shared" si="31"/>
        <v>#N/A</v>
      </c>
      <c r="CX57" s="4" t="e">
        <f t="shared" si="17"/>
        <v>#N/A</v>
      </c>
      <c r="CY57" s="4" t="e">
        <f t="shared" si="32"/>
        <v>#N/A</v>
      </c>
      <c r="DF57" s="4" t="e">
        <f t="shared" si="18"/>
        <v>#N/A</v>
      </c>
      <c r="DG57" s="4" t="e">
        <f t="shared" si="19"/>
        <v>#VALUE!</v>
      </c>
      <c r="DH57" s="4" t="e">
        <f t="shared" si="20"/>
        <v>#N/A</v>
      </c>
      <c r="DK57" s="113" t="e">
        <f t="shared" si="21"/>
        <v>#N/A</v>
      </c>
      <c r="DL57" s="100" t="str">
        <f t="shared" si="22"/>
        <v/>
      </c>
    </row>
    <row r="58" spans="1:116" ht="15.75" thickTop="1" x14ac:dyDescent="0.2">
      <c r="A58" s="47"/>
      <c r="CY58" s="90" t="str">
        <f>IF(COUNTIF(CY8:CY57,CY6),CZ6,"")</f>
        <v/>
      </c>
    </row>
  </sheetData>
  <sheetProtection algorithmName="SHA-512" hashValue="iwT5R8if6Kj6NeRoIOxDefX0GoDakl3Dy9xucT5xGsyWZapSAh8dJ18C2BZI52dj/ym0PZXV5jkYBVdMWbyirg==" saltValue="Y2RmzTfssOLJ0HpI9dwiOQ==" spinCount="100000" sheet="1" objects="1" scenarios="1"/>
  <sortState xmlns:xlrd2="http://schemas.microsoft.com/office/spreadsheetml/2017/richdata2" ref="AG9:AG16">
    <sortCondition ref="AG8:AG16"/>
  </sortState>
  <mergeCells count="19">
    <mergeCell ref="M2:Q2"/>
    <mergeCell ref="M1:Q1"/>
    <mergeCell ref="M3:Q3"/>
    <mergeCell ref="M4:Q4"/>
    <mergeCell ref="M5:Q5"/>
    <mergeCell ref="K6:L6"/>
    <mergeCell ref="K5:L5"/>
    <mergeCell ref="A4:C4"/>
    <mergeCell ref="A6:I6"/>
    <mergeCell ref="M6:Q6"/>
    <mergeCell ref="D5:E5"/>
    <mergeCell ref="F5:I5"/>
    <mergeCell ref="K1:L1"/>
    <mergeCell ref="K2:L2"/>
    <mergeCell ref="K3:L3"/>
    <mergeCell ref="K4:L4"/>
    <mergeCell ref="D4:I4"/>
    <mergeCell ref="H2:I2"/>
    <mergeCell ref="A1:G3"/>
  </mergeCells>
  <conditionalFormatting sqref="C8:C57">
    <cfRule type="cellIs" dxfId="5" priority="13" stopIfTrue="1" operator="greaterThan">
      <formula>1</formula>
    </cfRule>
  </conditionalFormatting>
  <conditionalFormatting sqref="E8:E57">
    <cfRule type="containsText" dxfId="4" priority="3" operator="containsText" text="Classic S">
      <formula>NOT(ISERROR(SEARCH("Classic S",E8)))</formula>
    </cfRule>
  </conditionalFormatting>
  <conditionalFormatting sqref="F5:I5">
    <cfRule type="notContainsBlanks" dxfId="3" priority="4">
      <formula>LEN(TRIM(F5))&gt;0</formula>
    </cfRule>
  </conditionalFormatting>
  <conditionalFormatting sqref="M6:Q6">
    <cfRule type="notContainsBlanks" dxfId="2" priority="5">
      <formula>LEN(TRIM(M6))&gt;0</formula>
    </cfRule>
  </conditionalFormatting>
  <conditionalFormatting sqref="DK8:DK57">
    <cfRule type="containsErrors" dxfId="1" priority="2">
      <formula>ISERROR(DK8)</formula>
    </cfRule>
  </conditionalFormatting>
  <conditionalFormatting sqref="DK8:DK57">
    <cfRule type="cellIs" dxfId="0" priority="1" operator="greaterThan">
      <formula>18</formula>
    </cfRule>
  </conditionalFormatting>
  <dataValidations count="15">
    <dataValidation allowBlank="1" sqref="R1:S57" xr:uid="{00000000-0002-0000-0000-000000000000}"/>
    <dataValidation allowBlank="1" showInputMessage="1" errorTitle="Invalid Enrty" error="Please select from List!" sqref="Q8:Q57" xr:uid="{00000000-0002-0000-0000-000001000000}"/>
    <dataValidation type="list" allowBlank="1" showInputMessage="1" showErrorMessage="1" errorTitle="Invalid Entry" error="Invalid Entry" sqref="L8:L57" xr:uid="{00000000-0002-0000-0000-000003000000}">
      <formula1>Track_Type</formula1>
    </dataValidation>
    <dataValidation type="whole" errorStyle="warning" allowBlank="1" showInputMessage="1" showErrorMessage="1" errorTitle="Be Aware" error="Minimum Height/Drop is 300mm._x000a__x000a_Maximum Height/Drop is 6000mm._x000a__x000a_For Veri Shades Powered By Motionblinds Motorised when using the Maximum Width of 6000mm the Maximum Height is 3000mm._x000a__x000a_The Maximum size for Motionblinds is 18m2." sqref="H8:H57" xr:uid="{00000000-0002-0000-0000-000004000000}">
      <formula1>300</formula1>
      <formula2>6000</formula2>
    </dataValidation>
    <dataValidation type="whole" errorStyle="warning" allowBlank="1" showInputMessage="1" showErrorMessage="1" errorTitle="Be Aware" error="Minimum Width is 300mm._x000a__x000a_Maximum Width for Cube, Decorative &amp; Standard Track is 5800mm._x000a_Maximum Width for Veri Shades Powered By Motionblinds Motorised is 6000mm." sqref="G8:G57" xr:uid="{00000000-0002-0000-0000-000005000000}">
      <formula1>300</formula1>
      <formula2>6000</formula2>
    </dataValidation>
    <dataValidation type="list" allowBlank="1" showInputMessage="1" showErrorMessage="1" errorTitle="Invalid Entry" error="Invalid Entry" sqref="D8:D57" xr:uid="{00000000-0002-0000-0000-000006000000}">
      <formula1>Veri_Shades_Blinds_Product_Type</formula1>
    </dataValidation>
    <dataValidation type="list" allowBlank="1" showInputMessage="1" showErrorMessage="1" errorTitle="Invalid Entry" error="Invalid Entry" sqref="I8:I57" xr:uid="{00000000-0002-0000-0000-000007000000}">
      <formula1>Window_Type</formula1>
    </dataValidation>
    <dataValidation type="list" allowBlank="1" showInputMessage="1" showErrorMessage="1" errorTitle="Invalid Entry" error="Invalid Entry" sqref="K8:K57" xr:uid="{00000000-0002-0000-0000-000008000000}">
      <formula1>Allowance</formula1>
    </dataValidation>
    <dataValidation type="list" allowBlank="1" showInputMessage="1" showErrorMessage="1" errorTitle="Invalid Entry" error="Invalid Entry" sqref="J8:J57" xr:uid="{00000000-0002-0000-0000-000009000000}">
      <formula1>Fitting</formula1>
    </dataValidation>
    <dataValidation type="list" allowBlank="1" showInputMessage="1" showErrorMessage="1" errorTitle="Invalid Entry" error="Invalid Entry" sqref="N8:N57" xr:uid="{00000000-0002-0000-0000-00000D000000}">
      <formula1>INDIRECT(SUBSTITUTE(AP8," ","_"))</formula1>
    </dataValidation>
    <dataValidation type="list" allowBlank="1" showInputMessage="1" showErrorMessage="1" errorTitle="Invalid Entry" error="Invalid Entry" sqref="M8:M57 O8:O57" xr:uid="{0FF7B314-0418-4B52-802D-B0A10CAC200B}">
      <formula1>INDIRECT(SUBSTITUTE(BX8," ","_"))</formula1>
    </dataValidation>
    <dataValidation type="list" allowBlank="1" showInputMessage="1" showErrorMessage="1" errorTitle="Invalid Entry" error="Invalid Entry" sqref="P8:P57" xr:uid="{FC311927-2063-4021-BDBB-EADB95228993}">
      <formula1>INDIRECT(SUBSTITUTE(CT8," ","_"))</formula1>
    </dataValidation>
    <dataValidation allowBlank="1" showInputMessage="1" errorTitle="Invalid Entry" error="Invalid Entry" sqref="DK8:DK57" xr:uid="{830A6C12-89A4-45D0-82F3-BF8EEC9D37E3}"/>
    <dataValidation type="list" allowBlank="1" showInputMessage="1" showErrorMessage="1" errorTitle="Invalid Entry" error="Invalid Entry" sqref="E8:E57" xr:uid="{58E476E2-DA5B-4F95-BF66-1D3D1E92D20E}">
      <formula1>INDIRECT(SUBSTITUTE(AA8," ","_"))</formula1>
    </dataValidation>
    <dataValidation type="list" allowBlank="1" showInputMessage="1" showErrorMessage="1" errorTitle="Invalid Entry" error="Invalid Entry" sqref="F8:F57" xr:uid="{09177C76-BD05-4699-B7CF-71C45F7904D5}">
      <formula1>INDIRECT(SUBSTITUTE(CL8," ","_"))</formula1>
    </dataValidation>
  </dataValidations>
  <printOptions horizontalCentered="1"/>
  <pageMargins left="0.23622047244094491" right="0.23622047244094491" top="0.23622047244094491" bottom="0.23622047244094491" header="0.19685039370078741" footer="0.19685039370078741"/>
  <pageSetup paperSize="9" scale="34"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2:Y58"/>
  <sheetViews>
    <sheetView workbookViewId="0">
      <selection activeCell="A27" sqref="A27"/>
    </sheetView>
  </sheetViews>
  <sheetFormatPr defaultColWidth="9.140625" defaultRowHeight="12.75" x14ac:dyDescent="0.2"/>
  <cols>
    <col min="1" max="1" width="14.5703125" style="4" customWidth="1"/>
    <col min="2" max="2" width="17.140625" style="4" customWidth="1"/>
    <col min="3" max="3" width="12.28515625" style="4" customWidth="1"/>
    <col min="4" max="4" width="12.42578125" style="4" customWidth="1"/>
    <col min="5" max="5" width="11.7109375" style="4" customWidth="1"/>
    <col min="6" max="6" width="9.42578125" style="4" customWidth="1"/>
    <col min="7" max="7" width="21.28515625" style="4" customWidth="1"/>
    <col min="8" max="8" width="12.42578125" style="4" customWidth="1"/>
    <col min="9" max="9" width="12.5703125" style="4" customWidth="1"/>
    <col min="10" max="10" width="11.85546875" style="4" customWidth="1"/>
    <col min="11" max="15" width="9.140625" style="4"/>
    <col min="16" max="18" width="0" style="4" hidden="1" customWidth="1"/>
    <col min="19" max="24" width="13.42578125" style="4" hidden="1" customWidth="1"/>
    <col min="25" max="25" width="18.28515625" style="4" hidden="1" customWidth="1"/>
    <col min="26" max="26" width="0" style="4" hidden="1" customWidth="1"/>
    <col min="27" max="16384" width="9.140625" style="4"/>
  </cols>
  <sheetData>
    <row r="2" spans="1:10" ht="27.75" customHeight="1" x14ac:dyDescent="0.4">
      <c r="D2" s="72"/>
      <c r="E2" s="148" t="s">
        <v>101</v>
      </c>
      <c r="F2" s="149"/>
      <c r="G2" s="149"/>
      <c r="H2" s="149"/>
      <c r="I2" s="149"/>
    </row>
    <row r="3" spans="1:10" ht="9" customHeight="1" x14ac:dyDescent="0.2"/>
    <row r="4" spans="1:10" ht="18.75" customHeight="1" x14ac:dyDescent="0.3">
      <c r="D4" s="150" t="s">
        <v>0</v>
      </c>
      <c r="E4" s="150"/>
      <c r="F4" s="150"/>
      <c r="G4" s="151">
        <f>'Veri Shades'!M1</f>
        <v>0</v>
      </c>
      <c r="H4" s="151"/>
      <c r="I4" s="151"/>
    </row>
    <row r="5" spans="1:10" ht="18.75" customHeight="1" x14ac:dyDescent="0.3">
      <c r="A5" s="152" t="s">
        <v>83</v>
      </c>
      <c r="B5" s="152"/>
      <c r="C5" s="152"/>
      <c r="D5" s="150" t="s">
        <v>84</v>
      </c>
      <c r="E5" s="150"/>
      <c r="F5" s="150"/>
      <c r="G5" s="151">
        <f>'Veri Shades'!M2</f>
        <v>0</v>
      </c>
      <c r="H5" s="151"/>
      <c r="I5" s="151"/>
    </row>
    <row r="6" spans="1:10" ht="18.75" customHeight="1" x14ac:dyDescent="0.3">
      <c r="A6" s="152"/>
      <c r="B6" s="152"/>
      <c r="C6" s="152"/>
      <c r="D6" s="150" t="s">
        <v>4</v>
      </c>
      <c r="E6" s="150"/>
      <c r="F6" s="150"/>
      <c r="G6" s="151">
        <f>'Veri Shades'!M4</f>
        <v>0</v>
      </c>
      <c r="H6" s="151"/>
      <c r="I6" s="151"/>
    </row>
    <row r="7" spans="1:10" ht="18.75" customHeight="1" x14ac:dyDescent="0.3">
      <c r="A7" s="152"/>
      <c r="B7" s="152"/>
      <c r="C7" s="152"/>
      <c r="D7" s="150" t="s">
        <v>5</v>
      </c>
      <c r="E7" s="150"/>
      <c r="F7" s="150"/>
      <c r="G7" s="153">
        <f>'Veri Shades'!M5</f>
        <v>0</v>
      </c>
      <c r="H7" s="153"/>
      <c r="I7" s="153"/>
    </row>
    <row r="8" spans="1:10" x14ac:dyDescent="0.2">
      <c r="A8" s="152"/>
      <c r="B8" s="152"/>
      <c r="C8" s="152"/>
    </row>
    <row r="9" spans="1:10" ht="21" customHeight="1" x14ac:dyDescent="0.2">
      <c r="A9" s="73" t="s">
        <v>85</v>
      </c>
      <c r="B9" s="154" t="s">
        <v>145</v>
      </c>
      <c r="C9" s="154"/>
      <c r="D9" s="155" t="s">
        <v>86</v>
      </c>
      <c r="E9" s="155"/>
      <c r="F9" s="156" t="s">
        <v>144</v>
      </c>
      <c r="G9" s="156"/>
      <c r="H9" s="156"/>
      <c r="I9" s="156"/>
      <c r="J9" s="8"/>
    </row>
    <row r="10" spans="1:10" ht="21" customHeight="1" x14ac:dyDescent="0.2">
      <c r="A10" s="74" t="s">
        <v>87</v>
      </c>
      <c r="B10" s="154" t="s">
        <v>88</v>
      </c>
      <c r="C10" s="154"/>
      <c r="D10" s="157" t="s">
        <v>89</v>
      </c>
      <c r="E10" s="157"/>
      <c r="F10" s="156" t="s">
        <v>144</v>
      </c>
      <c r="G10" s="156"/>
      <c r="H10" s="156"/>
      <c r="I10" s="156"/>
      <c r="J10" s="8"/>
    </row>
    <row r="25" spans="1:25" s="75" customFormat="1" ht="15.75" customHeight="1" x14ac:dyDescent="0.2">
      <c r="A25" s="163" t="s">
        <v>90</v>
      </c>
      <c r="B25" s="164" t="s">
        <v>91</v>
      </c>
      <c r="C25" s="163" t="s">
        <v>92</v>
      </c>
      <c r="D25" s="163" t="s">
        <v>93</v>
      </c>
      <c r="E25" s="163" t="s">
        <v>94</v>
      </c>
      <c r="F25" s="158" t="s">
        <v>95</v>
      </c>
      <c r="G25" s="158" t="s">
        <v>96</v>
      </c>
      <c r="H25" s="160" t="s">
        <v>97</v>
      </c>
      <c r="I25" s="161"/>
      <c r="J25" s="162"/>
    </row>
    <row r="26" spans="1:25" s="75" customFormat="1" ht="15" x14ac:dyDescent="0.2">
      <c r="A26" s="163"/>
      <c r="B26" s="165"/>
      <c r="C26" s="163"/>
      <c r="D26" s="163"/>
      <c r="E26" s="163"/>
      <c r="F26" s="159"/>
      <c r="G26" s="159"/>
      <c r="H26" s="76" t="s">
        <v>98</v>
      </c>
      <c r="I26" s="77" t="s">
        <v>99</v>
      </c>
      <c r="J26" s="78" t="s">
        <v>100</v>
      </c>
      <c r="S26" s="75" t="s">
        <v>107</v>
      </c>
      <c r="T26" s="75" t="s">
        <v>108</v>
      </c>
      <c r="U26" s="75" t="s">
        <v>109</v>
      </c>
      <c r="V26" s="75" t="s">
        <v>110</v>
      </c>
      <c r="W26" s="75" t="s">
        <v>111</v>
      </c>
      <c r="X26" s="75" t="s">
        <v>118</v>
      </c>
      <c r="Y26" s="75" t="s">
        <v>119</v>
      </c>
    </row>
    <row r="27" spans="1:25" s="81" customFormat="1" ht="28.5" customHeight="1" x14ac:dyDescent="0.2">
      <c r="A27" s="79"/>
      <c r="B27" s="80"/>
      <c r="C27" s="79"/>
      <c r="D27" s="79"/>
      <c r="E27" s="79"/>
      <c r="F27" s="79"/>
      <c r="G27" s="79"/>
      <c r="H27" s="79"/>
      <c r="I27" s="79"/>
      <c r="J27" s="79"/>
      <c r="S27" s="81" t="s">
        <v>37</v>
      </c>
      <c r="T27" s="81" t="s">
        <v>112</v>
      </c>
      <c r="U27" s="81" t="s">
        <v>113</v>
      </c>
      <c r="V27" s="81" t="s">
        <v>60</v>
      </c>
      <c r="W27" s="81" t="s">
        <v>114</v>
      </c>
      <c r="X27" s="81" t="s">
        <v>120</v>
      </c>
      <c r="Y27" s="81" t="s">
        <v>120</v>
      </c>
    </row>
    <row r="28" spans="1:25" s="81" customFormat="1" ht="28.5" customHeight="1" x14ac:dyDescent="0.2">
      <c r="A28" s="79"/>
      <c r="B28" s="80"/>
      <c r="C28" s="79"/>
      <c r="D28" s="79"/>
      <c r="E28" s="79"/>
      <c r="F28" s="79"/>
      <c r="G28" s="79"/>
      <c r="H28" s="79"/>
      <c r="I28" s="79"/>
      <c r="J28" s="79"/>
      <c r="T28" s="81" t="s">
        <v>115</v>
      </c>
      <c r="U28" s="81" t="s">
        <v>116</v>
      </c>
      <c r="V28" s="81" t="s">
        <v>59</v>
      </c>
      <c r="W28" s="81" t="s">
        <v>117</v>
      </c>
      <c r="Y28" s="81" t="s">
        <v>121</v>
      </c>
    </row>
    <row r="29" spans="1:25" s="81" customFormat="1" ht="28.5" customHeight="1" x14ac:dyDescent="0.2">
      <c r="A29" s="79"/>
      <c r="B29" s="80"/>
      <c r="C29" s="79"/>
      <c r="D29" s="79"/>
      <c r="E29" s="79"/>
      <c r="F29" s="79"/>
      <c r="G29" s="79"/>
      <c r="H29" s="79"/>
      <c r="I29" s="79"/>
      <c r="J29" s="79"/>
    </row>
    <row r="30" spans="1:25" s="81" customFormat="1" ht="28.5" customHeight="1" x14ac:dyDescent="0.2">
      <c r="A30" s="79"/>
      <c r="B30" s="80"/>
      <c r="C30" s="79"/>
      <c r="D30" s="79"/>
      <c r="E30" s="79"/>
      <c r="F30" s="79"/>
      <c r="G30" s="79"/>
      <c r="H30" s="79"/>
      <c r="I30" s="79"/>
      <c r="J30" s="79"/>
    </row>
    <row r="31" spans="1:25" s="81" customFormat="1" ht="28.5" customHeight="1" x14ac:dyDescent="0.2">
      <c r="A31" s="79"/>
      <c r="B31" s="80"/>
      <c r="C31" s="79"/>
      <c r="D31" s="79"/>
      <c r="E31" s="79"/>
      <c r="F31" s="79"/>
      <c r="G31" s="79"/>
      <c r="H31" s="79"/>
      <c r="I31" s="79"/>
      <c r="J31" s="79"/>
    </row>
    <row r="32" spans="1:25" s="81" customFormat="1" ht="28.5" customHeight="1" x14ac:dyDescent="0.2">
      <c r="A32" s="79"/>
      <c r="B32" s="80"/>
      <c r="C32" s="79"/>
      <c r="D32" s="79"/>
      <c r="E32" s="79"/>
      <c r="F32" s="79"/>
      <c r="G32" s="79"/>
      <c r="H32" s="79"/>
      <c r="I32" s="79"/>
      <c r="J32" s="79"/>
    </row>
    <row r="33" spans="1:10" s="81" customFormat="1" ht="28.5" customHeight="1" x14ac:dyDescent="0.2">
      <c r="A33" s="79"/>
      <c r="B33" s="80"/>
      <c r="C33" s="79"/>
      <c r="D33" s="79"/>
      <c r="E33" s="79"/>
      <c r="F33" s="79"/>
      <c r="G33" s="79"/>
      <c r="H33" s="79"/>
      <c r="I33" s="79"/>
      <c r="J33" s="79"/>
    </row>
    <row r="34" spans="1:10" s="81" customFormat="1" ht="28.5" customHeight="1" x14ac:dyDescent="0.2">
      <c r="A34" s="79"/>
      <c r="B34" s="80"/>
      <c r="C34" s="79"/>
      <c r="D34" s="79"/>
      <c r="E34" s="79"/>
      <c r="F34" s="79"/>
      <c r="G34" s="79"/>
      <c r="H34" s="79"/>
      <c r="I34" s="79"/>
      <c r="J34" s="79"/>
    </row>
    <row r="35" spans="1:10" s="81" customFormat="1" ht="28.5" customHeight="1" x14ac:dyDescent="0.2">
      <c r="A35" s="79"/>
      <c r="B35" s="80"/>
      <c r="C35" s="79"/>
      <c r="D35" s="79"/>
      <c r="E35" s="79"/>
      <c r="F35" s="79"/>
      <c r="G35" s="79"/>
      <c r="H35" s="79"/>
      <c r="I35" s="79"/>
      <c r="J35" s="79"/>
    </row>
    <row r="36" spans="1:10" s="81" customFormat="1" ht="28.5" customHeight="1" x14ac:dyDescent="0.2">
      <c r="A36" s="79"/>
      <c r="B36" s="80"/>
      <c r="C36" s="79"/>
      <c r="D36" s="79"/>
      <c r="E36" s="79"/>
      <c r="F36" s="79"/>
      <c r="G36" s="79"/>
      <c r="H36" s="79"/>
      <c r="I36" s="79"/>
      <c r="J36" s="79"/>
    </row>
    <row r="37" spans="1:10" s="81" customFormat="1" ht="28.5" customHeight="1" x14ac:dyDescent="0.2">
      <c r="A37" s="79"/>
      <c r="B37" s="80"/>
      <c r="C37" s="79"/>
      <c r="D37" s="79"/>
      <c r="E37" s="79"/>
      <c r="F37" s="79"/>
      <c r="G37" s="79"/>
      <c r="H37" s="79"/>
      <c r="I37" s="79"/>
      <c r="J37" s="79"/>
    </row>
    <row r="38" spans="1:10" s="81" customFormat="1" ht="28.5" customHeight="1" x14ac:dyDescent="0.2">
      <c r="A38" s="79"/>
      <c r="B38" s="80"/>
      <c r="C38" s="79"/>
      <c r="D38" s="79"/>
      <c r="E38" s="79"/>
      <c r="F38" s="79"/>
      <c r="G38" s="79"/>
      <c r="H38" s="79"/>
      <c r="I38" s="79"/>
      <c r="J38" s="79"/>
    </row>
    <row r="39" spans="1:10" s="81" customFormat="1" ht="28.5" customHeight="1" x14ac:dyDescent="0.2">
      <c r="A39" s="79"/>
      <c r="B39" s="80"/>
      <c r="C39" s="79"/>
      <c r="D39" s="79"/>
      <c r="E39" s="79"/>
      <c r="F39" s="79"/>
      <c r="G39" s="79"/>
      <c r="H39" s="79"/>
      <c r="I39" s="79"/>
      <c r="J39" s="79"/>
    </row>
    <row r="40" spans="1:10" s="81" customFormat="1" ht="28.5" customHeight="1" x14ac:dyDescent="0.2">
      <c r="A40" s="79"/>
      <c r="B40" s="80"/>
      <c r="C40" s="79"/>
      <c r="D40" s="79"/>
      <c r="E40" s="79"/>
      <c r="F40" s="79"/>
      <c r="G40" s="79"/>
      <c r="H40" s="79"/>
      <c r="I40" s="79"/>
      <c r="J40" s="79"/>
    </row>
    <row r="41" spans="1:10" s="81" customFormat="1" ht="28.5" customHeight="1" x14ac:dyDescent="0.2">
      <c r="A41" s="79"/>
      <c r="B41" s="80"/>
      <c r="C41" s="79"/>
      <c r="D41" s="79"/>
      <c r="E41" s="79"/>
      <c r="F41" s="79"/>
      <c r="G41" s="79"/>
      <c r="H41" s="79"/>
      <c r="I41" s="79"/>
      <c r="J41" s="79"/>
    </row>
    <row r="42" spans="1:10" s="81" customFormat="1" ht="28.5" customHeight="1" x14ac:dyDescent="0.2">
      <c r="A42" s="79"/>
      <c r="B42" s="80"/>
      <c r="C42" s="79"/>
      <c r="D42" s="79"/>
      <c r="E42" s="79"/>
      <c r="F42" s="79"/>
      <c r="G42" s="79"/>
      <c r="H42" s="79"/>
      <c r="I42" s="79"/>
      <c r="J42" s="79"/>
    </row>
    <row r="43" spans="1:10" s="81" customFormat="1" ht="28.5" customHeight="1" x14ac:dyDescent="0.2">
      <c r="A43" s="79"/>
      <c r="B43" s="80"/>
      <c r="C43" s="79"/>
      <c r="D43" s="79"/>
      <c r="E43" s="79"/>
      <c r="F43" s="79"/>
      <c r="G43" s="79"/>
      <c r="H43" s="79"/>
      <c r="I43" s="79"/>
      <c r="J43" s="79"/>
    </row>
    <row r="44" spans="1:10" s="81" customFormat="1" ht="28.5" customHeight="1" x14ac:dyDescent="0.2">
      <c r="A44" s="79"/>
      <c r="B44" s="80"/>
      <c r="C44" s="79"/>
      <c r="D44" s="79"/>
      <c r="E44" s="79"/>
      <c r="F44" s="79"/>
      <c r="G44" s="79"/>
      <c r="H44" s="79"/>
      <c r="I44" s="79"/>
      <c r="J44" s="79"/>
    </row>
    <row r="45" spans="1:10" s="81" customFormat="1" ht="28.5" customHeight="1" x14ac:dyDescent="0.2">
      <c r="A45" s="79"/>
      <c r="B45" s="80"/>
      <c r="C45" s="79"/>
      <c r="D45" s="79"/>
      <c r="E45" s="79"/>
      <c r="F45" s="79"/>
      <c r="G45" s="79"/>
      <c r="H45" s="79"/>
      <c r="I45" s="79"/>
      <c r="J45" s="79"/>
    </row>
    <row r="46" spans="1:10" s="81" customFormat="1" ht="28.5" customHeight="1" x14ac:dyDescent="0.2">
      <c r="A46" s="79"/>
      <c r="B46" s="80"/>
      <c r="C46" s="79"/>
      <c r="D46" s="79"/>
      <c r="E46" s="79"/>
      <c r="F46" s="79"/>
      <c r="G46" s="79"/>
      <c r="H46" s="79"/>
      <c r="I46" s="79"/>
      <c r="J46" s="79"/>
    </row>
    <row r="47" spans="1:10" s="81" customFormat="1" ht="28.5" customHeight="1" x14ac:dyDescent="0.2">
      <c r="A47" s="79"/>
      <c r="B47" s="80"/>
      <c r="C47" s="79"/>
      <c r="D47" s="79"/>
      <c r="E47" s="79"/>
      <c r="F47" s="79"/>
      <c r="G47" s="79"/>
      <c r="H47" s="79"/>
      <c r="I47" s="79"/>
      <c r="J47" s="79"/>
    </row>
    <row r="48" spans="1:10" s="81" customFormat="1" ht="28.5" customHeight="1" x14ac:dyDescent="0.2">
      <c r="A48" s="79"/>
      <c r="B48" s="80"/>
      <c r="C48" s="79"/>
      <c r="D48" s="79"/>
      <c r="E48" s="79"/>
      <c r="F48" s="79"/>
      <c r="G48" s="79"/>
      <c r="H48" s="79"/>
      <c r="I48" s="79"/>
      <c r="J48" s="79"/>
    </row>
    <row r="49" spans="1:10" s="81" customFormat="1" ht="28.5" customHeight="1" x14ac:dyDescent="0.2">
      <c r="A49" s="79"/>
      <c r="B49" s="80"/>
      <c r="C49" s="79"/>
      <c r="D49" s="79"/>
      <c r="E49" s="79"/>
      <c r="F49" s="79"/>
      <c r="G49" s="79"/>
      <c r="H49" s="79"/>
      <c r="I49" s="79"/>
      <c r="J49" s="79"/>
    </row>
    <row r="50" spans="1:10" s="81" customFormat="1" ht="28.5" customHeight="1" x14ac:dyDescent="0.2">
      <c r="A50" s="79"/>
      <c r="B50" s="80"/>
      <c r="C50" s="79"/>
      <c r="D50" s="79"/>
      <c r="E50" s="79"/>
      <c r="F50" s="79"/>
      <c r="G50" s="79"/>
      <c r="H50" s="79"/>
      <c r="I50" s="79"/>
      <c r="J50" s="79"/>
    </row>
    <row r="51" spans="1:10" s="81" customFormat="1" ht="28.5" customHeight="1" x14ac:dyDescent="0.2">
      <c r="A51" s="79"/>
      <c r="B51" s="80"/>
      <c r="C51" s="79"/>
      <c r="D51" s="79"/>
      <c r="E51" s="79"/>
      <c r="F51" s="79"/>
      <c r="G51" s="79"/>
      <c r="H51" s="79"/>
      <c r="I51" s="79"/>
      <c r="J51" s="79"/>
    </row>
    <row r="52" spans="1:10" s="81" customFormat="1" ht="28.5" customHeight="1" x14ac:dyDescent="0.2">
      <c r="A52" s="79"/>
      <c r="B52" s="80"/>
      <c r="C52" s="79"/>
      <c r="D52" s="79"/>
      <c r="E52" s="79"/>
      <c r="F52" s="79"/>
      <c r="G52" s="79"/>
      <c r="H52" s="79"/>
      <c r="I52" s="79"/>
      <c r="J52" s="79"/>
    </row>
    <row r="53" spans="1:10" s="81" customFormat="1" ht="28.5" customHeight="1" x14ac:dyDescent="0.2">
      <c r="A53" s="79"/>
      <c r="B53" s="80"/>
      <c r="C53" s="79"/>
      <c r="D53" s="79"/>
      <c r="E53" s="79"/>
      <c r="F53" s="79"/>
      <c r="G53" s="79"/>
      <c r="H53" s="79"/>
      <c r="I53" s="79"/>
      <c r="J53" s="79"/>
    </row>
    <row r="54" spans="1:10" s="81" customFormat="1" ht="28.5" customHeight="1" x14ac:dyDescent="0.2">
      <c r="A54" s="79"/>
      <c r="B54" s="80"/>
      <c r="C54" s="79"/>
      <c r="D54" s="79"/>
      <c r="E54" s="79"/>
      <c r="F54" s="79"/>
      <c r="G54" s="79"/>
      <c r="H54" s="79"/>
      <c r="I54" s="79"/>
      <c r="J54" s="79"/>
    </row>
    <row r="55" spans="1:10" s="81" customFormat="1" ht="28.5" customHeight="1" x14ac:dyDescent="0.2">
      <c r="A55" s="79"/>
      <c r="B55" s="80"/>
      <c r="C55" s="79"/>
      <c r="D55" s="79"/>
      <c r="E55" s="79"/>
      <c r="F55" s="79"/>
      <c r="G55" s="79"/>
      <c r="H55" s="79"/>
      <c r="I55" s="79"/>
      <c r="J55" s="79"/>
    </row>
    <row r="56" spans="1:10" s="81" customFormat="1" ht="28.5" customHeight="1" x14ac:dyDescent="0.2">
      <c r="A56" s="79"/>
      <c r="B56" s="80"/>
      <c r="C56" s="79"/>
      <c r="D56" s="79"/>
      <c r="E56" s="79"/>
      <c r="F56" s="79"/>
      <c r="G56" s="79"/>
      <c r="H56" s="79"/>
      <c r="I56" s="79"/>
      <c r="J56" s="79"/>
    </row>
    <row r="57" spans="1:10" s="81" customFormat="1" ht="28.5" customHeight="1" x14ac:dyDescent="0.2">
      <c r="A57" s="79"/>
      <c r="B57" s="80"/>
      <c r="C57" s="79"/>
      <c r="D57" s="79"/>
      <c r="E57" s="79"/>
      <c r="F57" s="79"/>
      <c r="G57" s="79"/>
      <c r="H57" s="79"/>
      <c r="I57" s="79"/>
      <c r="J57" s="79"/>
    </row>
    <row r="58" spans="1:10" x14ac:dyDescent="0.2">
      <c r="B58" s="82"/>
    </row>
  </sheetData>
  <sheetProtection password="A0FF" sheet="1" objects="1" scenarios="1"/>
  <mergeCells count="24">
    <mergeCell ref="G25:G26"/>
    <mergeCell ref="H25:J25"/>
    <mergeCell ref="A25:A26"/>
    <mergeCell ref="B25:B26"/>
    <mergeCell ref="C25:C26"/>
    <mergeCell ref="D25:D26"/>
    <mergeCell ref="E25:E26"/>
    <mergeCell ref="F25:F26"/>
    <mergeCell ref="B9:C9"/>
    <mergeCell ref="D9:E9"/>
    <mergeCell ref="F9:I9"/>
    <mergeCell ref="B10:C10"/>
    <mergeCell ref="D10:E10"/>
    <mergeCell ref="F10:I10"/>
    <mergeCell ref="E2:I2"/>
    <mergeCell ref="D4:F4"/>
    <mergeCell ref="G4:I4"/>
    <mergeCell ref="A5:C8"/>
    <mergeCell ref="D5:F5"/>
    <mergeCell ref="G5:I5"/>
    <mergeCell ref="D6:F6"/>
    <mergeCell ref="G6:I6"/>
    <mergeCell ref="D7:F7"/>
    <mergeCell ref="G7:I7"/>
  </mergeCells>
  <dataValidations count="6">
    <dataValidation type="list" allowBlank="1" showInputMessage="1" showErrorMessage="1" errorTitle="Invalid Entry" error="Invalid Entry" sqref="G27:G57" xr:uid="{00000000-0002-0000-0100-000000000000}">
      <formula1>INDIRECT(D27)</formula1>
    </dataValidation>
    <dataValidation type="list" allowBlank="1" showInputMessage="1" showErrorMessage="1" errorTitle="Invalid Entry" error="Invalid Entry" sqref="B27:B57" xr:uid="{00000000-0002-0000-0100-000001000000}">
      <formula1>BlindType</formula1>
    </dataValidation>
    <dataValidation type="list" allowBlank="1" showInputMessage="1" showErrorMessage="1" errorTitle="Invalid Entry" error="Invalid Entry" sqref="C27:C57" xr:uid="{00000000-0002-0000-0100-000002000000}">
      <formula1>LHRHCorner</formula1>
    </dataValidation>
    <dataValidation type="list" allowBlank="1" showInputMessage="1" showErrorMessage="1" errorTitle="Invalid Entry" error="Invalid Entry" sqref="D27:D57" xr:uid="{00000000-0002-0000-0100-000003000000}">
      <formula1>FaceRecess</formula1>
    </dataValidation>
    <dataValidation type="list" allowBlank="1" showInputMessage="1" showErrorMessage="1" errorTitle="Invalid Entry" error="Invalid Entry" sqref="E27:E57" xr:uid="{00000000-0002-0000-0100-000004000000}">
      <formula1>ACTNAM</formula1>
    </dataValidation>
    <dataValidation type="list" allowBlank="1" showInputMessage="1" showErrorMessage="1" errorTitle="Invalid Entry" error="Invalid Entry" sqref="F27:F57" xr:uid="{00000000-0002-0000-0100-000005000000}">
      <formula1>ButtThru</formula1>
    </dataValidation>
  </dataValidations>
  <hyperlinks>
    <hyperlink ref="F9" r:id="rId1" xr:uid="{00000000-0004-0000-0100-000000000000}"/>
    <hyperlink ref="F10" r:id="rId2" xr:uid="{0A08AF08-4358-4289-961B-B5340BAB02AC}"/>
  </hyperlinks>
  <printOptions horizontalCentered="1"/>
  <pageMargins left="0.19685039370078741" right="0.19685039370078741" top="0.19685039370078741" bottom="0.19685039370078741" header="0.31496062992125984" footer="0.31496062992125984"/>
  <pageSetup paperSize="9" scale="65" orientation="portrait"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749992370372631"/>
    <pageSetUpPr fitToPage="1"/>
  </sheetPr>
  <dimension ref="A2:L58"/>
  <sheetViews>
    <sheetView workbookViewId="0">
      <selection activeCell="A27" sqref="A27"/>
    </sheetView>
  </sheetViews>
  <sheetFormatPr defaultColWidth="9.140625" defaultRowHeight="12.75" x14ac:dyDescent="0.2"/>
  <cols>
    <col min="1" max="1" width="12.85546875" style="4" customWidth="1"/>
    <col min="2" max="2" width="20.5703125" style="4" customWidth="1"/>
    <col min="3" max="3" width="11.42578125" style="4" customWidth="1"/>
    <col min="4" max="4" width="13.140625" style="4" customWidth="1"/>
    <col min="5" max="5" width="21.28515625" style="4" customWidth="1"/>
    <col min="6" max="6" width="7.7109375" style="4" customWidth="1"/>
    <col min="7" max="12" width="10.42578125" style="4" customWidth="1"/>
    <col min="13" max="16384" width="9.140625" style="4"/>
  </cols>
  <sheetData>
    <row r="2" spans="1:11" ht="26.25" x14ac:dyDescent="0.4">
      <c r="D2" s="72"/>
      <c r="E2" s="166" t="s">
        <v>106</v>
      </c>
      <c r="F2" s="149"/>
      <c r="G2" s="149"/>
      <c r="H2" s="149"/>
      <c r="I2" s="149"/>
      <c r="J2" s="149"/>
      <c r="K2" s="149"/>
    </row>
    <row r="3" spans="1:11" ht="9" customHeight="1" x14ac:dyDescent="0.2"/>
    <row r="4" spans="1:11" ht="18.75" customHeight="1" x14ac:dyDescent="0.3">
      <c r="D4" s="150" t="s">
        <v>0</v>
      </c>
      <c r="E4" s="150"/>
      <c r="F4" s="150"/>
      <c r="G4" s="150"/>
      <c r="H4" s="151">
        <f>'Veri Shades'!M1</f>
        <v>0</v>
      </c>
      <c r="I4" s="151"/>
      <c r="J4" s="151"/>
      <c r="K4" s="151"/>
    </row>
    <row r="5" spans="1:11" ht="18.75" customHeight="1" x14ac:dyDescent="0.3">
      <c r="A5" s="152" t="s">
        <v>83</v>
      </c>
      <c r="B5" s="152"/>
      <c r="C5" s="152"/>
      <c r="D5" s="150" t="s">
        <v>84</v>
      </c>
      <c r="E5" s="150"/>
      <c r="F5" s="150"/>
      <c r="G5" s="150"/>
      <c r="H5" s="151">
        <f>'Veri Shades'!M2</f>
        <v>0</v>
      </c>
      <c r="I5" s="151"/>
      <c r="J5" s="151"/>
      <c r="K5" s="151"/>
    </row>
    <row r="6" spans="1:11" ht="18.75" customHeight="1" x14ac:dyDescent="0.3">
      <c r="A6" s="152"/>
      <c r="B6" s="152"/>
      <c r="C6" s="152"/>
      <c r="D6" s="150" t="s">
        <v>4</v>
      </c>
      <c r="E6" s="150"/>
      <c r="F6" s="150"/>
      <c r="G6" s="150"/>
      <c r="H6" s="167">
        <f>'Veri Shades'!M4</f>
        <v>0</v>
      </c>
      <c r="I6" s="168"/>
      <c r="J6" s="168"/>
      <c r="K6" s="169"/>
    </row>
    <row r="7" spans="1:11" ht="18.75" customHeight="1" x14ac:dyDescent="0.3">
      <c r="A7" s="152"/>
      <c r="B7" s="152"/>
      <c r="C7" s="152"/>
      <c r="D7" s="150" t="s">
        <v>5</v>
      </c>
      <c r="E7" s="150"/>
      <c r="F7" s="150"/>
      <c r="G7" s="150"/>
      <c r="H7" s="170">
        <f>'Veri Shades'!M5</f>
        <v>0</v>
      </c>
      <c r="I7" s="171"/>
      <c r="J7" s="171"/>
      <c r="K7" s="172"/>
    </row>
    <row r="8" spans="1:11" x14ac:dyDescent="0.2">
      <c r="A8" s="152"/>
      <c r="B8" s="152"/>
      <c r="C8" s="152"/>
    </row>
    <row r="9" spans="1:11" ht="21" customHeight="1" x14ac:dyDescent="0.2">
      <c r="A9" s="73" t="s">
        <v>85</v>
      </c>
      <c r="B9" s="154" t="s">
        <v>145</v>
      </c>
      <c r="C9" s="154"/>
      <c r="D9" s="155" t="s">
        <v>86</v>
      </c>
      <c r="E9" s="155"/>
      <c r="F9" s="155"/>
      <c r="G9" s="156" t="s">
        <v>144</v>
      </c>
      <c r="H9" s="156"/>
      <c r="I9" s="156"/>
      <c r="J9" s="156"/>
      <c r="K9" s="156"/>
    </row>
    <row r="10" spans="1:11" ht="21" customHeight="1" x14ac:dyDescent="0.2">
      <c r="A10" s="74" t="s">
        <v>87</v>
      </c>
      <c r="B10" s="154" t="s">
        <v>88</v>
      </c>
      <c r="C10" s="154"/>
      <c r="D10" s="157" t="s">
        <v>89</v>
      </c>
      <c r="E10" s="157"/>
      <c r="F10" s="157"/>
      <c r="G10" s="156" t="s">
        <v>144</v>
      </c>
      <c r="H10" s="156"/>
      <c r="I10" s="156"/>
      <c r="J10" s="156"/>
      <c r="K10" s="156"/>
    </row>
    <row r="12" spans="1:11" ht="20.25" x14ac:dyDescent="0.3">
      <c r="A12" s="83"/>
    </row>
    <row r="25" spans="1:12" s="75" customFormat="1" ht="15.75" customHeight="1" x14ac:dyDescent="0.2">
      <c r="A25" s="173" t="s">
        <v>102</v>
      </c>
      <c r="B25" s="175" t="s">
        <v>91</v>
      </c>
      <c r="C25" s="177" t="s">
        <v>93</v>
      </c>
      <c r="D25" s="177" t="s">
        <v>94</v>
      </c>
      <c r="E25" s="177" t="s">
        <v>96</v>
      </c>
      <c r="F25" s="177" t="s">
        <v>122</v>
      </c>
      <c r="G25" s="173" t="s">
        <v>97</v>
      </c>
      <c r="H25" s="174"/>
      <c r="I25" s="174"/>
      <c r="J25" s="174"/>
      <c r="K25" s="174"/>
      <c r="L25" s="174"/>
    </row>
    <row r="26" spans="1:12" s="75" customFormat="1" ht="15" x14ac:dyDescent="0.2">
      <c r="A26" s="173"/>
      <c r="B26" s="176"/>
      <c r="C26" s="178"/>
      <c r="D26" s="178"/>
      <c r="E26" s="178"/>
      <c r="F26" s="178"/>
      <c r="G26" s="84" t="s">
        <v>98</v>
      </c>
      <c r="H26" s="85" t="s">
        <v>99</v>
      </c>
      <c r="I26" s="86" t="s">
        <v>103</v>
      </c>
      <c r="J26" s="87" t="s">
        <v>104</v>
      </c>
      <c r="K26" s="88" t="s">
        <v>105</v>
      </c>
      <c r="L26" s="88" t="s">
        <v>100</v>
      </c>
    </row>
    <row r="27" spans="1:12" s="81" customFormat="1" ht="28.5" customHeight="1" x14ac:dyDescent="0.2">
      <c r="A27" s="79"/>
      <c r="B27" s="80"/>
      <c r="C27" s="79"/>
      <c r="D27" s="79"/>
      <c r="E27" s="79"/>
      <c r="F27" s="79"/>
      <c r="G27" s="79"/>
      <c r="H27" s="79"/>
      <c r="I27" s="79"/>
      <c r="J27" s="79"/>
      <c r="K27" s="79"/>
      <c r="L27" s="79"/>
    </row>
    <row r="28" spans="1:12" s="81" customFormat="1" ht="28.5" customHeight="1" x14ac:dyDescent="0.2">
      <c r="A28" s="79"/>
      <c r="B28" s="80"/>
      <c r="C28" s="79"/>
      <c r="D28" s="79"/>
      <c r="E28" s="79"/>
      <c r="F28" s="79"/>
      <c r="G28" s="79"/>
      <c r="H28" s="79"/>
      <c r="I28" s="79"/>
      <c r="J28" s="79"/>
      <c r="K28" s="79"/>
      <c r="L28" s="79"/>
    </row>
    <row r="29" spans="1:12" s="81" customFormat="1" ht="28.5" customHeight="1" x14ac:dyDescent="0.2">
      <c r="A29" s="79"/>
      <c r="B29" s="80"/>
      <c r="C29" s="79"/>
      <c r="D29" s="79"/>
      <c r="E29" s="79"/>
      <c r="F29" s="79"/>
      <c r="G29" s="79"/>
      <c r="H29" s="79"/>
      <c r="I29" s="79"/>
      <c r="J29" s="79"/>
      <c r="K29" s="79"/>
      <c r="L29" s="79"/>
    </row>
    <row r="30" spans="1:12" s="81" customFormat="1" ht="28.5" customHeight="1" x14ac:dyDescent="0.2">
      <c r="A30" s="79"/>
      <c r="B30" s="80"/>
      <c r="C30" s="79"/>
      <c r="D30" s="79"/>
      <c r="E30" s="79"/>
      <c r="F30" s="79"/>
      <c r="G30" s="79"/>
      <c r="H30" s="79"/>
      <c r="I30" s="79"/>
      <c r="J30" s="79"/>
      <c r="K30" s="79"/>
      <c r="L30" s="79"/>
    </row>
    <row r="31" spans="1:12" s="81" customFormat="1" ht="28.5" customHeight="1" x14ac:dyDescent="0.2">
      <c r="A31" s="79"/>
      <c r="B31" s="80"/>
      <c r="C31" s="79"/>
      <c r="D31" s="79"/>
      <c r="E31" s="79"/>
      <c r="F31" s="79"/>
      <c r="G31" s="79"/>
      <c r="H31" s="79"/>
      <c r="I31" s="79"/>
      <c r="J31" s="79"/>
      <c r="K31" s="79"/>
      <c r="L31" s="79"/>
    </row>
    <row r="32" spans="1:12" s="81" customFormat="1" ht="28.5" customHeight="1" x14ac:dyDescent="0.2">
      <c r="A32" s="79"/>
      <c r="B32" s="80"/>
      <c r="C32" s="79"/>
      <c r="D32" s="79"/>
      <c r="E32" s="79"/>
      <c r="F32" s="79"/>
      <c r="G32" s="79"/>
      <c r="H32" s="79"/>
      <c r="I32" s="79"/>
      <c r="J32" s="79"/>
      <c r="K32" s="79"/>
      <c r="L32" s="79"/>
    </row>
    <row r="33" spans="1:12" s="81" customFormat="1" ht="28.5" customHeight="1" x14ac:dyDescent="0.2">
      <c r="A33" s="79"/>
      <c r="B33" s="80"/>
      <c r="C33" s="79"/>
      <c r="D33" s="79"/>
      <c r="E33" s="79"/>
      <c r="F33" s="79"/>
      <c r="G33" s="79"/>
      <c r="H33" s="79"/>
      <c r="I33" s="79"/>
      <c r="J33" s="79"/>
      <c r="K33" s="79"/>
      <c r="L33" s="79"/>
    </row>
    <row r="34" spans="1:12" s="81" customFormat="1" ht="28.5" customHeight="1" x14ac:dyDescent="0.2">
      <c r="A34" s="79"/>
      <c r="B34" s="80"/>
      <c r="C34" s="79"/>
      <c r="D34" s="79"/>
      <c r="E34" s="79"/>
      <c r="F34" s="79"/>
      <c r="G34" s="79"/>
      <c r="H34" s="79"/>
      <c r="I34" s="79"/>
      <c r="J34" s="79"/>
      <c r="K34" s="79"/>
      <c r="L34" s="79"/>
    </row>
    <row r="35" spans="1:12" s="81" customFormat="1" ht="28.5" customHeight="1" x14ac:dyDescent="0.2">
      <c r="A35" s="79"/>
      <c r="B35" s="80"/>
      <c r="C35" s="79"/>
      <c r="D35" s="79"/>
      <c r="E35" s="79"/>
      <c r="F35" s="79"/>
      <c r="G35" s="79"/>
      <c r="H35" s="79"/>
      <c r="I35" s="79"/>
      <c r="J35" s="79"/>
      <c r="K35" s="79"/>
      <c r="L35" s="79"/>
    </row>
    <row r="36" spans="1:12" s="81" customFormat="1" ht="28.5" customHeight="1" x14ac:dyDescent="0.2">
      <c r="A36" s="79"/>
      <c r="B36" s="80"/>
      <c r="C36" s="79"/>
      <c r="D36" s="79"/>
      <c r="E36" s="79"/>
      <c r="F36" s="79"/>
      <c r="G36" s="79"/>
      <c r="H36" s="79"/>
      <c r="I36" s="79"/>
      <c r="J36" s="79"/>
      <c r="K36" s="79"/>
      <c r="L36" s="79"/>
    </row>
    <row r="37" spans="1:12" s="81" customFormat="1" ht="28.5" customHeight="1" x14ac:dyDescent="0.2">
      <c r="A37" s="79"/>
      <c r="B37" s="80"/>
      <c r="C37" s="79"/>
      <c r="D37" s="79"/>
      <c r="E37" s="79"/>
      <c r="F37" s="79"/>
      <c r="G37" s="79"/>
      <c r="H37" s="79"/>
      <c r="I37" s="79"/>
      <c r="J37" s="79"/>
      <c r="K37" s="79"/>
      <c r="L37" s="79"/>
    </row>
    <row r="38" spans="1:12" s="81" customFormat="1" ht="28.5" customHeight="1" x14ac:dyDescent="0.2">
      <c r="A38" s="79"/>
      <c r="B38" s="80"/>
      <c r="C38" s="79"/>
      <c r="D38" s="79"/>
      <c r="E38" s="79"/>
      <c r="F38" s="79"/>
      <c r="G38" s="79"/>
      <c r="H38" s="79"/>
      <c r="I38" s="79"/>
      <c r="J38" s="79"/>
      <c r="K38" s="79"/>
      <c r="L38" s="79"/>
    </row>
    <row r="39" spans="1:12" s="81" customFormat="1" ht="28.5" customHeight="1" x14ac:dyDescent="0.2">
      <c r="A39" s="79"/>
      <c r="B39" s="80"/>
      <c r="C39" s="79"/>
      <c r="D39" s="79"/>
      <c r="E39" s="79"/>
      <c r="F39" s="79"/>
      <c r="G39" s="79"/>
      <c r="H39" s="79"/>
      <c r="I39" s="79"/>
      <c r="J39" s="79"/>
      <c r="K39" s="79"/>
      <c r="L39" s="79"/>
    </row>
    <row r="40" spans="1:12" s="81" customFormat="1" ht="28.5" customHeight="1" x14ac:dyDescent="0.2">
      <c r="A40" s="79"/>
      <c r="B40" s="80"/>
      <c r="C40" s="79"/>
      <c r="D40" s="79"/>
      <c r="E40" s="79"/>
      <c r="F40" s="79"/>
      <c r="G40" s="79"/>
      <c r="H40" s="79"/>
      <c r="I40" s="79"/>
      <c r="J40" s="79"/>
      <c r="K40" s="79"/>
      <c r="L40" s="79"/>
    </row>
    <row r="41" spans="1:12" s="81" customFormat="1" ht="28.5" customHeight="1" x14ac:dyDescent="0.2">
      <c r="A41" s="79"/>
      <c r="B41" s="80"/>
      <c r="C41" s="79"/>
      <c r="D41" s="79"/>
      <c r="E41" s="79"/>
      <c r="F41" s="79"/>
      <c r="G41" s="79"/>
      <c r="H41" s="79"/>
      <c r="I41" s="79"/>
      <c r="J41" s="79"/>
      <c r="K41" s="79"/>
      <c r="L41" s="79"/>
    </row>
    <row r="42" spans="1:12" s="81" customFormat="1" ht="28.5" customHeight="1" x14ac:dyDescent="0.2">
      <c r="A42" s="79"/>
      <c r="B42" s="80"/>
      <c r="C42" s="79"/>
      <c r="D42" s="79"/>
      <c r="E42" s="79"/>
      <c r="F42" s="79"/>
      <c r="G42" s="79"/>
      <c r="H42" s="79"/>
      <c r="I42" s="79"/>
      <c r="J42" s="79"/>
      <c r="K42" s="79"/>
      <c r="L42" s="79"/>
    </row>
    <row r="43" spans="1:12" s="81" customFormat="1" ht="28.5" customHeight="1" x14ac:dyDescent="0.2">
      <c r="A43" s="79"/>
      <c r="B43" s="80"/>
      <c r="C43" s="79"/>
      <c r="D43" s="79"/>
      <c r="E43" s="79"/>
      <c r="F43" s="79"/>
      <c r="G43" s="79"/>
      <c r="H43" s="79"/>
      <c r="I43" s="79"/>
      <c r="J43" s="79"/>
      <c r="K43" s="79"/>
      <c r="L43" s="79"/>
    </row>
    <row r="44" spans="1:12" s="81" customFormat="1" ht="28.5" customHeight="1" x14ac:dyDescent="0.2">
      <c r="A44" s="79"/>
      <c r="B44" s="80"/>
      <c r="C44" s="79"/>
      <c r="D44" s="79"/>
      <c r="E44" s="79"/>
      <c r="F44" s="79"/>
      <c r="G44" s="79"/>
      <c r="H44" s="79"/>
      <c r="I44" s="79"/>
      <c r="J44" s="79"/>
      <c r="K44" s="79"/>
      <c r="L44" s="79"/>
    </row>
    <row r="45" spans="1:12" s="81" customFormat="1" ht="28.5" customHeight="1" x14ac:dyDescent="0.2">
      <c r="A45" s="79"/>
      <c r="B45" s="80"/>
      <c r="C45" s="79"/>
      <c r="D45" s="79"/>
      <c r="E45" s="79"/>
      <c r="F45" s="79"/>
      <c r="G45" s="79"/>
      <c r="H45" s="79"/>
      <c r="I45" s="79"/>
      <c r="J45" s="79"/>
      <c r="K45" s="79"/>
      <c r="L45" s="79"/>
    </row>
    <row r="46" spans="1:12" s="81" customFormat="1" ht="28.5" customHeight="1" x14ac:dyDescent="0.2">
      <c r="A46" s="79"/>
      <c r="B46" s="80"/>
      <c r="C46" s="79"/>
      <c r="D46" s="79"/>
      <c r="E46" s="79"/>
      <c r="F46" s="79"/>
      <c r="G46" s="79"/>
      <c r="H46" s="79"/>
      <c r="I46" s="79"/>
      <c r="J46" s="79"/>
      <c r="K46" s="79"/>
      <c r="L46" s="79"/>
    </row>
    <row r="47" spans="1:12" s="81" customFormat="1" ht="28.5" customHeight="1" x14ac:dyDescent="0.2">
      <c r="A47" s="79"/>
      <c r="B47" s="80"/>
      <c r="C47" s="79"/>
      <c r="D47" s="79"/>
      <c r="E47" s="79"/>
      <c r="F47" s="79"/>
      <c r="G47" s="79"/>
      <c r="H47" s="79"/>
      <c r="I47" s="79"/>
      <c r="J47" s="79"/>
      <c r="K47" s="79"/>
      <c r="L47" s="79"/>
    </row>
    <row r="48" spans="1:12" s="81" customFormat="1" ht="28.5" customHeight="1" x14ac:dyDescent="0.2">
      <c r="A48" s="79"/>
      <c r="B48" s="80"/>
      <c r="C48" s="79"/>
      <c r="D48" s="79"/>
      <c r="E48" s="79"/>
      <c r="F48" s="79"/>
      <c r="G48" s="79"/>
      <c r="H48" s="79"/>
      <c r="I48" s="79"/>
      <c r="J48" s="79"/>
      <c r="K48" s="79"/>
      <c r="L48" s="79"/>
    </row>
    <row r="49" spans="1:12" s="81" customFormat="1" ht="28.5" customHeight="1" x14ac:dyDescent="0.2">
      <c r="A49" s="79"/>
      <c r="B49" s="80"/>
      <c r="C49" s="79"/>
      <c r="D49" s="79"/>
      <c r="E49" s="79"/>
      <c r="F49" s="79"/>
      <c r="G49" s="79"/>
      <c r="H49" s="79"/>
      <c r="I49" s="79"/>
      <c r="J49" s="79"/>
      <c r="K49" s="79"/>
      <c r="L49" s="79"/>
    </row>
    <row r="50" spans="1:12" s="81" customFormat="1" ht="28.5" customHeight="1" x14ac:dyDescent="0.2">
      <c r="A50" s="79"/>
      <c r="B50" s="80"/>
      <c r="C50" s="79"/>
      <c r="D50" s="79"/>
      <c r="E50" s="79"/>
      <c r="F50" s="79"/>
      <c r="G50" s="79"/>
      <c r="H50" s="79"/>
      <c r="I50" s="79"/>
      <c r="J50" s="79"/>
      <c r="K50" s="79"/>
      <c r="L50" s="79"/>
    </row>
    <row r="51" spans="1:12" s="81" customFormat="1" ht="28.5" customHeight="1" x14ac:dyDescent="0.2">
      <c r="A51" s="79"/>
      <c r="B51" s="80"/>
      <c r="C51" s="79"/>
      <c r="D51" s="79"/>
      <c r="E51" s="79"/>
      <c r="F51" s="79"/>
      <c r="G51" s="79"/>
      <c r="H51" s="79"/>
      <c r="I51" s="79"/>
      <c r="J51" s="79"/>
      <c r="K51" s="79"/>
      <c r="L51" s="79"/>
    </row>
    <row r="52" spans="1:12" s="81" customFormat="1" ht="28.5" customHeight="1" x14ac:dyDescent="0.2">
      <c r="A52" s="79"/>
      <c r="B52" s="80"/>
      <c r="C52" s="79"/>
      <c r="D52" s="79"/>
      <c r="E52" s="79"/>
      <c r="F52" s="79"/>
      <c r="G52" s="79"/>
      <c r="H52" s="79"/>
      <c r="I52" s="79"/>
      <c r="J52" s="79"/>
      <c r="K52" s="79"/>
      <c r="L52" s="79"/>
    </row>
    <row r="53" spans="1:12" s="81" customFormat="1" ht="28.5" customHeight="1" x14ac:dyDescent="0.2">
      <c r="A53" s="79"/>
      <c r="B53" s="80"/>
      <c r="C53" s="79"/>
      <c r="D53" s="79"/>
      <c r="E53" s="79"/>
      <c r="F53" s="79"/>
      <c r="G53" s="79"/>
      <c r="H53" s="79"/>
      <c r="I53" s="79"/>
      <c r="J53" s="79"/>
      <c r="K53" s="79"/>
      <c r="L53" s="79"/>
    </row>
    <row r="54" spans="1:12" s="81" customFormat="1" ht="28.5" customHeight="1" x14ac:dyDescent="0.2">
      <c r="A54" s="79"/>
      <c r="B54" s="80"/>
      <c r="C54" s="79"/>
      <c r="D54" s="79"/>
      <c r="E54" s="79"/>
      <c r="F54" s="79"/>
      <c r="G54" s="79"/>
      <c r="H54" s="79"/>
      <c r="I54" s="79"/>
      <c r="J54" s="79"/>
      <c r="K54" s="79"/>
      <c r="L54" s="79"/>
    </row>
    <row r="55" spans="1:12" s="81" customFormat="1" ht="28.5" customHeight="1" x14ac:dyDescent="0.2">
      <c r="A55" s="79"/>
      <c r="B55" s="80"/>
      <c r="C55" s="79"/>
      <c r="D55" s="79"/>
      <c r="E55" s="79"/>
      <c r="F55" s="79"/>
      <c r="G55" s="79"/>
      <c r="H55" s="79"/>
      <c r="I55" s="79"/>
      <c r="J55" s="79"/>
      <c r="K55" s="79"/>
      <c r="L55" s="79"/>
    </row>
    <row r="56" spans="1:12" s="81" customFormat="1" ht="28.5" customHeight="1" x14ac:dyDescent="0.2">
      <c r="A56" s="79"/>
      <c r="B56" s="80"/>
      <c r="C56" s="79"/>
      <c r="D56" s="79"/>
      <c r="E56" s="79"/>
      <c r="F56" s="79"/>
      <c r="G56" s="79"/>
      <c r="H56" s="79"/>
      <c r="I56" s="79"/>
      <c r="J56" s="79"/>
      <c r="K56" s="79"/>
      <c r="L56" s="79"/>
    </row>
    <row r="57" spans="1:12" s="81" customFormat="1" ht="28.5" customHeight="1" x14ac:dyDescent="0.2">
      <c r="A57" s="79"/>
      <c r="B57" s="80"/>
      <c r="C57" s="79"/>
      <c r="D57" s="79"/>
      <c r="E57" s="79"/>
      <c r="F57" s="79"/>
      <c r="G57" s="79"/>
      <c r="H57" s="79"/>
      <c r="I57" s="79"/>
      <c r="J57" s="79"/>
      <c r="K57" s="79"/>
      <c r="L57" s="79"/>
    </row>
    <row r="58" spans="1:12" x14ac:dyDescent="0.2">
      <c r="B58" s="82"/>
    </row>
  </sheetData>
  <sheetProtection password="A0FF" sheet="1" objects="1" scenarios="1"/>
  <mergeCells count="23">
    <mergeCell ref="G25:L25"/>
    <mergeCell ref="A25:A26"/>
    <mergeCell ref="B25:B26"/>
    <mergeCell ref="C25:C26"/>
    <mergeCell ref="D25:D26"/>
    <mergeCell ref="E25:E26"/>
    <mergeCell ref="F25:F26"/>
    <mergeCell ref="B9:C9"/>
    <mergeCell ref="D9:F9"/>
    <mergeCell ref="G9:K9"/>
    <mergeCell ref="B10:C10"/>
    <mergeCell ref="D10:F10"/>
    <mergeCell ref="G10:K10"/>
    <mergeCell ref="E2:K2"/>
    <mergeCell ref="D4:G4"/>
    <mergeCell ref="H4:K4"/>
    <mergeCell ref="A5:C8"/>
    <mergeCell ref="D5:G5"/>
    <mergeCell ref="H5:K5"/>
    <mergeCell ref="D6:G6"/>
    <mergeCell ref="H6:K6"/>
    <mergeCell ref="D7:G7"/>
    <mergeCell ref="H7:K7"/>
  </mergeCells>
  <dataValidations count="4">
    <dataValidation type="list" allowBlank="1" showInputMessage="1" showErrorMessage="1" errorTitle="Invalid Entry" error="Invalid Entry" sqref="B27:B57" xr:uid="{00000000-0002-0000-0200-000000000000}">
      <formula1>BlindType</formula1>
    </dataValidation>
    <dataValidation type="list" allowBlank="1" showInputMessage="1" showErrorMessage="1" errorTitle="Invalid Entry" error="Invalid Entry" sqref="D27:D57" xr:uid="{00000000-0002-0000-0200-000001000000}">
      <formula1>ACTNAM</formula1>
    </dataValidation>
    <dataValidation type="list" allowBlank="1" showInputMessage="1" showErrorMessage="1" errorTitle="Invalid Entry" error="Invalid Entry" sqref="C27:C57" xr:uid="{00000000-0002-0000-0200-000002000000}">
      <formula1>FaceRecess</formula1>
    </dataValidation>
    <dataValidation type="list" allowBlank="1" showInputMessage="1" showErrorMessage="1" errorTitle="Invalid Entry" error="Invalid Entry" sqref="E27:E57" xr:uid="{00000000-0002-0000-0200-000003000000}">
      <formula1>INDIRECT(C27)</formula1>
    </dataValidation>
  </dataValidations>
  <hyperlinks>
    <hyperlink ref="G9" r:id="rId1" xr:uid="{00000000-0004-0000-0200-000000000000}"/>
    <hyperlink ref="G10" r:id="rId2" xr:uid="{DD12964F-22C3-4FA8-B9EF-E5C560AB7516}"/>
  </hyperlinks>
  <printOptions horizontalCentered="1"/>
  <pageMargins left="0.19685039370078741" right="0.19685039370078741" top="0.19685039370078741" bottom="0.19685039370078741" header="0.31496062992125984" footer="0.31496062992125984"/>
  <pageSetup paperSize="9" scale="64"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52</vt:i4>
      </vt:variant>
    </vt:vector>
  </HeadingPairs>
  <TitlesOfParts>
    <vt:vector size="55" baseType="lpstr">
      <vt:lpstr>Veri Shades</vt:lpstr>
      <vt:lpstr>Corner WS</vt:lpstr>
      <vt:lpstr>Bay WS</vt:lpstr>
      <vt:lpstr>ACTNAM</vt:lpstr>
      <vt:lpstr>Allowance</vt:lpstr>
      <vt:lpstr>BatteryMotorStack</vt:lpstr>
      <vt:lpstr>BlindType</vt:lpstr>
      <vt:lpstr>ButtThru</vt:lpstr>
      <vt:lpstr>Classic_S_Face_Fit_Bracket</vt:lpstr>
      <vt:lpstr>Cube_Track_Colour</vt:lpstr>
      <vt:lpstr>CubeStandardFaceFitBracketOptions</vt:lpstr>
      <vt:lpstr>CubeStandardRecessBracketOptions</vt:lpstr>
      <vt:lpstr>Decorative_Track_Colour</vt:lpstr>
      <vt:lpstr>Extension_Bracket</vt:lpstr>
      <vt:lpstr>Extension_Bracket_NA</vt:lpstr>
      <vt:lpstr>Extension_Bracket_Quantity</vt:lpstr>
      <vt:lpstr>Fabric_Colour</vt:lpstr>
      <vt:lpstr>Fabric_Colour_Alpine</vt:lpstr>
      <vt:lpstr>Fabric_Colour_Autumn</vt:lpstr>
      <vt:lpstr>Fabric_Colour_Classic</vt:lpstr>
      <vt:lpstr>Fabric_Colour_Classic_S</vt:lpstr>
      <vt:lpstr>Fabric_Colour_Eclipse</vt:lpstr>
      <vt:lpstr>Fabric_Colour_Luxury</vt:lpstr>
      <vt:lpstr>Fabric_Colour_Luxury_S</vt:lpstr>
      <vt:lpstr>Fabric_Colour_Mist</vt:lpstr>
      <vt:lpstr>Fabric_Colour_Net</vt:lpstr>
      <vt:lpstr>Fabric_Colour_Privacy</vt:lpstr>
      <vt:lpstr>Fabric_Colour_Standard</vt:lpstr>
      <vt:lpstr>Fabric_Type</vt:lpstr>
      <vt:lpstr>FabricCurtainSheer</vt:lpstr>
      <vt:lpstr>FACE</vt:lpstr>
      <vt:lpstr>FaceRecess</vt:lpstr>
      <vt:lpstr>Fitting</vt:lpstr>
      <vt:lpstr>HardwiredMotorSTack</vt:lpstr>
      <vt:lpstr>LHRHCorner</vt:lpstr>
      <vt:lpstr>MotorColour</vt:lpstr>
      <vt:lpstr>Mounting_Bracket</vt:lpstr>
      <vt:lpstr>Pelmet_Colour</vt:lpstr>
      <vt:lpstr>'Corner WS'!Print_Area</vt:lpstr>
      <vt:lpstr>'Veri Shades'!Print_Area</vt:lpstr>
      <vt:lpstr>RECESS</vt:lpstr>
      <vt:lpstr>Stack</vt:lpstr>
      <vt:lpstr>Standard_Track_Colour</vt:lpstr>
      <vt:lpstr>StandardTrackBracketOptions</vt:lpstr>
      <vt:lpstr>Track_Finial_NA</vt:lpstr>
      <vt:lpstr>Track_Finial_Option</vt:lpstr>
      <vt:lpstr>Track_Type</vt:lpstr>
      <vt:lpstr>Universal_Pelmet</vt:lpstr>
      <vt:lpstr>Universal_Pelmet_Colour_NA</vt:lpstr>
      <vt:lpstr>Veri_Curtains</vt:lpstr>
      <vt:lpstr>Veri_Shades_Blinds_Product_Type</vt:lpstr>
      <vt:lpstr>Veri_Sheers</vt:lpstr>
      <vt:lpstr>Veri_Track_Colour</vt:lpstr>
      <vt:lpstr>VeriTrackStack</vt:lpstr>
      <vt:lpstr>Window_Type</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dc:creator>
  <cp:lastModifiedBy>Tony Sinke</cp:lastModifiedBy>
  <cp:lastPrinted>2026-03-26T10:07:01Z</cp:lastPrinted>
  <dcterms:created xsi:type="dcterms:W3CDTF">2015-11-18T21:54:27Z</dcterms:created>
  <dcterms:modified xsi:type="dcterms:W3CDTF">2026-03-31T10:51:12Z</dcterms:modified>
</cp:coreProperties>
</file>